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Прил.5 табл.1" sheetId="3" r:id="rId1"/>
    <sheet name="Прил.6 табл.1" sheetId="4" r:id="rId2"/>
    <sheet name="Прил.7 табл.1" sheetId="6" r:id="rId3"/>
  </sheets>
  <calcPr calcId="124519"/>
</workbook>
</file>

<file path=xl/calcChain.xml><?xml version="1.0" encoding="utf-8"?>
<calcChain xmlns="http://schemas.openxmlformats.org/spreadsheetml/2006/main">
  <c r="F83" i="4"/>
  <c r="F11"/>
  <c r="F34" i="3" l="1"/>
  <c r="F211"/>
  <c r="F144"/>
  <c r="F150"/>
  <c r="F213"/>
  <c r="F222"/>
  <c r="F209"/>
  <c r="F166"/>
  <c r="F117"/>
  <c r="F114"/>
  <c r="F94"/>
  <c r="F88" s="1"/>
  <c r="F87" s="1"/>
  <c r="F77" s="1"/>
  <c r="F69"/>
  <c r="F66"/>
  <c r="F63"/>
  <c r="F58"/>
  <c r="F37"/>
  <c r="G84" i="6"/>
  <c r="F83" i="3"/>
  <c r="F31"/>
  <c r="G76" i="6"/>
  <c r="F75" i="3" l="1"/>
  <c r="F74"/>
  <c r="F76"/>
  <c r="F16"/>
  <c r="F156" i="4" l="1"/>
  <c r="F155" s="1"/>
  <c r="F153"/>
  <c r="F152" s="1"/>
  <c r="F25" l="1"/>
  <c r="F24" s="1"/>
  <c r="F28"/>
  <c r="F27" s="1"/>
  <c r="F35"/>
  <c r="F34" s="1"/>
  <c r="F70"/>
  <c r="F69" s="1"/>
  <c r="F73"/>
  <c r="F72" s="1"/>
  <c r="F58" s="1"/>
  <c r="F148"/>
  <c r="F150"/>
  <c r="F97"/>
  <c r="F96" s="1"/>
  <c r="F94"/>
  <c r="F90"/>
  <c r="F88"/>
  <c r="F77"/>
  <c r="F76" s="1"/>
  <c r="F75" s="1"/>
  <c r="G252" i="6"/>
  <c r="G251" s="1"/>
  <c r="G250" s="1"/>
  <c r="G249" s="1"/>
  <c r="G248" s="1"/>
  <c r="G246"/>
  <c r="G244"/>
  <c r="G242"/>
  <c r="G241"/>
  <c r="G240" s="1"/>
  <c r="G238"/>
  <c r="G236"/>
  <c r="G234"/>
  <c r="G228"/>
  <c r="G227" s="1"/>
  <c r="G226" s="1"/>
  <c r="G225" s="1"/>
  <c r="G224" s="1"/>
  <c r="G222"/>
  <c r="G221" s="1"/>
  <c r="G219"/>
  <c r="G218" s="1"/>
  <c r="G216"/>
  <c r="G215" s="1"/>
  <c r="G213"/>
  <c r="G211"/>
  <c r="G209"/>
  <c r="G206"/>
  <c r="G205" s="1"/>
  <c r="G200"/>
  <c r="G199"/>
  <c r="G198" s="1"/>
  <c r="G196"/>
  <c r="G195" s="1"/>
  <c r="G194" s="1"/>
  <c r="G191"/>
  <c r="G189"/>
  <c r="G186"/>
  <c r="G184"/>
  <c r="G183"/>
  <c r="G181"/>
  <c r="G179"/>
  <c r="G178" s="1"/>
  <c r="G176"/>
  <c r="G174"/>
  <c r="G172"/>
  <c r="G168"/>
  <c r="G166"/>
  <c r="G162"/>
  <c r="G160"/>
  <c r="G156"/>
  <c r="G155"/>
  <c r="G154" s="1"/>
  <c r="G150"/>
  <c r="G149" s="1"/>
  <c r="G148" s="1"/>
  <c r="G144"/>
  <c r="G143" s="1"/>
  <c r="G141"/>
  <c r="G140" s="1"/>
  <c r="G136"/>
  <c r="G134"/>
  <c r="G133" s="1"/>
  <c r="G131"/>
  <c r="G130" s="1"/>
  <c r="G129" s="1"/>
  <c r="G128" s="1"/>
  <c r="G125"/>
  <c r="G124" s="1"/>
  <c r="G122"/>
  <c r="G120"/>
  <c r="G119" s="1"/>
  <c r="G117"/>
  <c r="G116" s="1"/>
  <c r="G114"/>
  <c r="G113" s="1"/>
  <c r="G109"/>
  <c r="G107"/>
  <c r="G105"/>
  <c r="G104" s="1"/>
  <c r="G102"/>
  <c r="G100"/>
  <c r="G99" s="1"/>
  <c r="G98" s="1"/>
  <c r="G97" s="1"/>
  <c r="G94"/>
  <c r="G93" s="1"/>
  <c r="G89" s="1"/>
  <c r="G88" s="1"/>
  <c r="G78" s="1"/>
  <c r="G91"/>
  <c r="G90" s="1"/>
  <c r="G86"/>
  <c r="G85" s="1"/>
  <c r="G82"/>
  <c r="G81" s="1"/>
  <c r="G80" s="1"/>
  <c r="G74"/>
  <c r="G73" s="1"/>
  <c r="G72" s="1"/>
  <c r="G71" s="1"/>
  <c r="G68"/>
  <c r="G66"/>
  <c r="G63"/>
  <c r="G62" s="1"/>
  <c r="G58"/>
  <c r="G57" s="1"/>
  <c r="G56" s="1"/>
  <c r="G55" s="1"/>
  <c r="G53"/>
  <c r="G52" s="1"/>
  <c r="G50"/>
  <c r="G49" s="1"/>
  <c r="G45"/>
  <c r="G44" s="1"/>
  <c r="G43" s="1"/>
  <c r="G42" s="1"/>
  <c r="G40"/>
  <c r="G39" s="1"/>
  <c r="G36"/>
  <c r="G34"/>
  <c r="G31"/>
  <c r="G30" s="1"/>
  <c r="G26"/>
  <c r="G24"/>
  <c r="G23"/>
  <c r="G21"/>
  <c r="G20"/>
  <c r="G19" s="1"/>
  <c r="G18" s="1"/>
  <c r="G16"/>
  <c r="G15" s="1"/>
  <c r="G14" s="1"/>
  <c r="G13" s="1"/>
  <c r="G65" l="1"/>
  <c r="G61" s="1"/>
  <c r="G60" s="1"/>
  <c r="F147" i="4"/>
  <c r="G48" i="6"/>
  <c r="G47" s="1"/>
  <c r="G112"/>
  <c r="G111" s="1"/>
  <c r="G96" s="1"/>
  <c r="G79"/>
  <c r="G153"/>
  <c r="G152" s="1"/>
  <c r="G159"/>
  <c r="G158" s="1"/>
  <c r="G147" s="1"/>
  <c r="G146" s="1"/>
  <c r="G165"/>
  <c r="G164" s="1"/>
  <c r="G171"/>
  <c r="G188"/>
  <c r="G193"/>
  <c r="G208"/>
  <c r="G204" s="1"/>
  <c r="G203" s="1"/>
  <c r="G202" s="1"/>
  <c r="G233"/>
  <c r="G232" s="1"/>
  <c r="G231" s="1"/>
  <c r="G230" s="1"/>
  <c r="G33"/>
  <c r="G29" s="1"/>
  <c r="G28" s="1"/>
  <c r="G139"/>
  <c r="G138" s="1"/>
  <c r="G12" l="1"/>
  <c r="G254" s="1"/>
  <c r="G127"/>
  <c r="G170"/>
  <c r="G11" l="1"/>
  <c r="F113" i="3"/>
  <c r="F112" s="1"/>
  <c r="F124"/>
  <c r="F123" s="1"/>
  <c r="F116"/>
  <c r="F115" s="1"/>
  <c r="F140"/>
  <c r="F139" s="1"/>
  <c r="F143"/>
  <c r="F142" s="1"/>
  <c r="F67"/>
  <c r="F227"/>
  <c r="F226" s="1"/>
  <c r="F221"/>
  <c r="F220" s="1"/>
  <c r="F111" l="1"/>
  <c r="F138"/>
  <c r="F137" s="1"/>
  <c r="F159" i="4" l="1"/>
  <c r="F158" s="1"/>
  <c r="F145"/>
  <c r="F144" s="1"/>
  <c r="F142"/>
  <c r="F141" s="1"/>
  <c r="F139"/>
  <c r="F137"/>
  <c r="F135"/>
  <c r="F132"/>
  <c r="F130"/>
  <c r="F128"/>
  <c r="F125"/>
  <c r="F123"/>
  <c r="F121"/>
  <c r="F118"/>
  <c r="F117" s="1"/>
  <c r="F115"/>
  <c r="F114" s="1"/>
  <c r="F112"/>
  <c r="F111" s="1"/>
  <c r="F109"/>
  <c r="F108" s="1"/>
  <c r="F106"/>
  <c r="F105" s="1"/>
  <c r="F102"/>
  <c r="F100"/>
  <c r="F93"/>
  <c r="F85"/>
  <c r="F84" s="1"/>
  <c r="F81"/>
  <c r="F80" s="1"/>
  <c r="F79" s="1"/>
  <c r="F67"/>
  <c r="F65"/>
  <c r="F63"/>
  <c r="F60"/>
  <c r="F59" s="1"/>
  <c r="F56"/>
  <c r="F54"/>
  <c r="F50"/>
  <c r="F48"/>
  <c r="F44"/>
  <c r="F43" s="1"/>
  <c r="F40"/>
  <c r="F39" s="1"/>
  <c r="F32"/>
  <c r="F31" s="1"/>
  <c r="F30" s="1"/>
  <c r="F22"/>
  <c r="F21" s="1"/>
  <c r="F19"/>
  <c r="F17"/>
  <c r="F13"/>
  <c r="F12" s="1"/>
  <c r="F16" l="1"/>
  <c r="F15" s="1"/>
  <c r="F62"/>
  <c r="F120"/>
  <c r="F38"/>
  <c r="F127"/>
  <c r="F42"/>
  <c r="F47"/>
  <c r="F46" s="1"/>
  <c r="F53"/>
  <c r="F52" s="1"/>
  <c r="F87"/>
  <c r="F99"/>
  <c r="F134"/>
  <c r="F37" l="1"/>
  <c r="F161" s="1"/>
  <c r="F159" i="3"/>
  <c r="F154"/>
  <c r="F153" s="1"/>
  <c r="F33"/>
  <c r="F81"/>
  <c r="F80" s="1"/>
  <c r="F79" s="1"/>
  <c r="F251"/>
  <c r="F250" s="1"/>
  <c r="F249" s="1"/>
  <c r="F248" s="1"/>
  <c r="F247" s="1"/>
  <c r="F245"/>
  <c r="F243"/>
  <c r="F241"/>
  <c r="F237"/>
  <c r="F235"/>
  <c r="F233"/>
  <c r="F225"/>
  <c r="F224" s="1"/>
  <c r="F223" s="1"/>
  <c r="F218"/>
  <c r="F217" s="1"/>
  <c r="F215"/>
  <c r="F214" s="1"/>
  <c r="F212"/>
  <c r="F210"/>
  <c r="F208"/>
  <c r="F205"/>
  <c r="F204" s="1"/>
  <c r="F199"/>
  <c r="F198" s="1"/>
  <c r="F197" s="1"/>
  <c r="F195"/>
  <c r="F194" s="1"/>
  <c r="F193" s="1"/>
  <c r="F190"/>
  <c r="F188"/>
  <c r="F185"/>
  <c r="F183"/>
  <c r="F180"/>
  <c r="F178"/>
  <c r="F175"/>
  <c r="F173"/>
  <c r="F171"/>
  <c r="F167"/>
  <c r="F165"/>
  <c r="F161"/>
  <c r="F155"/>
  <c r="F149"/>
  <c r="F148" s="1"/>
  <c r="F135"/>
  <c r="F133"/>
  <c r="F130"/>
  <c r="F129" s="1"/>
  <c r="F121"/>
  <c r="F119"/>
  <c r="F108"/>
  <c r="F106"/>
  <c r="F104"/>
  <c r="F101"/>
  <c r="F99"/>
  <c r="F93"/>
  <c r="F92" s="1"/>
  <c r="F90"/>
  <c r="F89" s="1"/>
  <c r="F85"/>
  <c r="F84" s="1"/>
  <c r="F73"/>
  <c r="F72" s="1"/>
  <c r="F71" s="1"/>
  <c r="F70" s="1"/>
  <c r="F65"/>
  <c r="F64" s="1"/>
  <c r="F62"/>
  <c r="F61" s="1"/>
  <c r="F57"/>
  <c r="F56" s="1"/>
  <c r="F55" s="1"/>
  <c r="F54" s="1"/>
  <c r="F52"/>
  <c r="F51" s="1"/>
  <c r="F49"/>
  <c r="F48" s="1"/>
  <c r="F44"/>
  <c r="F43" s="1"/>
  <c r="F42" s="1"/>
  <c r="F41" s="1"/>
  <c r="F39"/>
  <c r="F38" s="1"/>
  <c r="F35"/>
  <c r="F30"/>
  <c r="F29" s="1"/>
  <c r="F25"/>
  <c r="F23"/>
  <c r="F20"/>
  <c r="F19" s="1"/>
  <c r="F15"/>
  <c r="F14" s="1"/>
  <c r="F13" s="1"/>
  <c r="F12" s="1"/>
  <c r="F60" l="1"/>
  <c r="F32"/>
  <c r="F28" s="1"/>
  <c r="F132"/>
  <c r="F128" s="1"/>
  <c r="F207"/>
  <c r="F203" s="1"/>
  <c r="F118"/>
  <c r="F22"/>
  <c r="F18" s="1"/>
  <c r="F17" s="1"/>
  <c r="F103"/>
  <c r="F192"/>
  <c r="F164"/>
  <c r="F163" s="1"/>
  <c r="F170"/>
  <c r="F182"/>
  <c r="F240"/>
  <c r="F239" s="1"/>
  <c r="F158"/>
  <c r="F157" s="1"/>
  <c r="F47"/>
  <c r="F46" s="1"/>
  <c r="F98"/>
  <c r="F177"/>
  <c r="F187"/>
  <c r="F152"/>
  <c r="F151" s="1"/>
  <c r="F232"/>
  <c r="F231" s="1"/>
  <c r="F78"/>
  <c r="F110" l="1"/>
  <c r="F95" s="1"/>
  <c r="F27"/>
  <c r="F59"/>
  <c r="F202"/>
  <c r="F201" s="1"/>
  <c r="F147"/>
  <c r="F97"/>
  <c r="F96" s="1"/>
  <c r="F169"/>
  <c r="F127"/>
  <c r="F230"/>
  <c r="F229" s="1"/>
  <c r="F11" l="1"/>
  <c r="F253" s="1"/>
  <c r="F257" s="1"/>
  <c r="F146"/>
  <c r="F145" s="1"/>
  <c r="F126" s="1"/>
</calcChain>
</file>

<file path=xl/sharedStrings.xml><?xml version="1.0" encoding="utf-8"?>
<sst xmlns="http://schemas.openxmlformats.org/spreadsheetml/2006/main" count="1611" uniqueCount="204">
  <si>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</si>
  <si>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Таблица 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</si>
  <si>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</si>
  <si>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тыс. рублей</t>
  </si>
  <si>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</si>
  <si>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</si>
  <si>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</si>
  <si>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</si>
  <si>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</si>
  <si>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</si>
  <si>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</si>
  <si>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</si>
  <si>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</si>
  <si>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</si>
  <si>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</si>
  <si>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</si>
  <si>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</si>
  <si>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</si>
  <si>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</si>
  <si>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</si>
  <si>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</si>
  <si>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</si>
  <si>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</si>
  <si>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</si>
  <si>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</si>
  <si>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</si>
  <si>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</si>
  <si>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</si>
  <si>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</si>
  <si>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</si>
  <si>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</si>
  <si>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</si>
  <si>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Мероприятия по решению вопросов в сфере административных правонарушений</t>
  </si>
  <si>
    <t>99.0.00.70190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</si>
  <si>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</si>
  <si>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</si>
  <si>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</si>
  <si>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</si>
  <si>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</si>
  <si>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</si>
  <si>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</si>
  <si>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</si>
  <si>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</si>
  <si>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</si>
  <si>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</si>
  <si>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</si>
  <si>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</si>
  <si>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</si>
  <si>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</si>
  <si>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</si>
  <si>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</si>
  <si>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</si>
  <si>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</si>
  <si>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</si>
  <si>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</si>
  <si>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</si>
  <si>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</si>
  <si>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</si>
  <si>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</si>
  <si>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</si>
  <si>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</si>
  <si>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t>
  </si>
  <si>
    <t>50.0.00.00000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</si>
  <si>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</si>
  <si>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</si>
  <si>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</si>
  <si>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</si>
  <si>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</si>
  <si>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</si>
  <si>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</si>
  <si>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</si>
  <si>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</si>
  <si>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</si>
  <si>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</si>
  <si>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</si>
  <si>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</si>
  <si>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</si>
  <si>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</si>
  <si>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</si>
  <si>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</si>
  <si>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</si>
  <si>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Быстровского сельсовета на 2015-2020 годы"</t>
  </si>
  <si>
    <t>52.0.00.00000</t>
  </si>
  <si>
    <t>52.0.01.04160</t>
  </si>
  <si>
    <t>Закупка товаров, работ и услуг для государственных (муниципальных) нужд</t>
  </si>
  <si>
    <t>Работы услуги по содержанию имущества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</si>
  <si>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</si>
  <si>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52.0.01.06070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</si>
  <si>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</si>
  <si>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</si>
  <si>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</si>
  <si>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</si>
  <si>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Обустройство дорожных переходов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</si>
  <si>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</si>
  <si>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</si>
  <si>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</si>
  <si>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</si>
  <si>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</si>
  <si>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</si>
  <si>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</si>
  <si>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</si>
  <si>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Муниципальная программа "Комплексное развитие систем коммунальной инфраструктуры на территории Быстровского  сельсовета Искитимского района Новосибирской области на 2015-2020 годы"</t>
  </si>
  <si>
    <t>57.0.00.00000</t>
  </si>
  <si>
    <t>57.0.00.S0640</t>
  </si>
  <si>
    <t>Капитальные вложения в объекты государственной (муниципальной) собственности</t>
  </si>
  <si>
    <t>Благоустройство</t>
  </si>
  <si>
    <t>Муниципальная программа "Благоустройство территории Быстровского  сельсовета на 2015-2020 годы"</t>
  </si>
  <si>
    <t>58.0.00.00000</t>
  </si>
  <si>
    <t>Подпрограмма "Уличное освещение" муниципальной программы "Благоустройство территории Быстровского  сельсовета на 2015-2020 годы"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</si>
  <si>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</si>
  <si>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t>
  </si>
  <si>
    <t>58.1.00.01000</t>
  </si>
  <si>
    <t>Подпрограмма "Озеленение" муниципальной программы "Благоустройство территории Быстровского  сельсовета на 2015-2020 годы"</t>
  </si>
  <si>
    <t>58.2.00.00000</t>
  </si>
  <si>
    <t>Реализация мероприятий в рамках подпрограммы "Озеленение" муниципальной программы "Благоустройство территории Быстровского  сельсовета на 2015-2020 годы"</t>
  </si>
  <si>
    <t>58.2.00.03000</t>
  </si>
  <si>
    <t>Подпрограмма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</si>
  <si>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</si>
  <si>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</si>
  <si>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</si>
  <si>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</si>
  <si>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</si>
  <si>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</si>
  <si>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</si>
  <si>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</si>
  <si>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</si>
  <si>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</si>
  <si>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</si>
  <si>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</si>
  <si>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</si>
  <si>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</si>
  <si>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</si>
  <si>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</si>
  <si>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</si>
  <si>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</si>
  <si>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</si>
  <si>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</si>
  <si>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</si>
  <si>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</si>
  <si>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</si>
  <si>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</si>
  <si>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Быстровского сельсовета на 2015-2020 годы"
</t>
  </si>
  <si>
    <t>59.0.00.00000</t>
  </si>
  <si>
    <t>59.0.00.40580</t>
  </si>
  <si>
    <t>Реализация мероприятий муниципальной программы " Сохранение и развитие культуры на территории Быстровского сельсовета на 2015-2020 годы"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</si>
  <si>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</si>
  <si>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</si>
  <si>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</si>
  <si>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</si>
  <si>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</si>
  <si>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</si>
  <si>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</si>
  <si>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</si>
  <si>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</si>
  <si>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</si>
  <si>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</si>
  <si>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</si>
  <si>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</si>
  <si>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</si>
  <si>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</si>
  <si>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Муниципальная программа "Физическая культура и спорт муниципального образования  Быстровского сельсовета  на 2015-2020 годы"</t>
  </si>
  <si>
    <t>Реализация мероприятий муниципальной программы "Физическая культура и спорт муниципального образования  Быстровского сельсовета  на 2015-2020 годы"</t>
  </si>
  <si>
    <t>Условно-утвержденные расходы</t>
  </si>
  <si>
    <t>99.0.00.99990</t>
  </si>
  <si>
    <t>Итого расходов</t>
  </si>
  <si>
    <t xml:space="preserve">Уплата  иных платежей </t>
  </si>
  <si>
    <t>57.0.00.70640</t>
  </si>
  <si>
    <t>59.0.00.0S510</t>
  </si>
  <si>
    <t>Реализация мероприятий по развитию автомобильных дорог местного значения на территории Быстровского сельсовета за счет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</si>
  <si>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</si>
  <si>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</si>
  <si>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52.0.01.70760</t>
  </si>
  <si>
    <t>52.0.00.S0760</t>
  </si>
  <si>
    <t>Работы, услуги по содержанию имущества</t>
  </si>
  <si>
    <t>Реолизация мероприятий подпрограммы "Чистая вода" в рамках государственной программы НСО "ЖКХ НСО на 2015-2020 годы" на 2018год</t>
  </si>
  <si>
    <t>Уплата иных платежей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</si>
  <si>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</si>
  <si>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СТРУКТУРА РАСХОДОВ МЕСТНОГО БЮДЖЕТА НА 2018 ГОД И НА ПЛАНОВЫЙ ПЕРИОД 2019 И 2020 годов</t>
  </si>
  <si>
    <t>Ведомственная структура расходов местного бюджета на 2018 год</t>
  </si>
  <si>
    <t>ГРБС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</si>
  <si>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Быстровского сельсовета</t>
  </si>
  <si>
    <t>Социальные выплаты гражданам, кроме  публичных нормативных социальных  выплат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</si>
  <si>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</si>
  <si>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</si>
  <si>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 xml:space="preserve">Софинансирование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</si>
  <si>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>Реализация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</si>
  <si>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Софинансирование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</si>
  <si>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администрация Быстровского сельсовета Искитимского района Новосибирской области</t>
  </si>
  <si>
    <t>Приложение 7</t>
  </si>
  <si>
    <t>011</t>
  </si>
  <si>
    <t>к Решению "О бюджете Быстровского сельсовета на 2018 год и плановый период 2019 и 2020 годов"</t>
  </si>
  <si>
    <t>Приложение 5</t>
  </si>
  <si>
    <t>Закупка товаров, работ и услуг для  государственных (муниципальных) нужд</t>
  </si>
  <si>
    <t>59.0.00.S0510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</si>
  <si>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</si>
  <si>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</si>
  <si>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Приложение 6</t>
  </si>
  <si>
    <t>Мероприятия по оснащению автономными дымовыми пожарными извещателями на 2018г</t>
  </si>
  <si>
    <t>99.0.00.70330</t>
  </si>
  <si>
    <t>99.0.00.S0330</t>
  </si>
  <si>
    <t>99000S0330</t>
  </si>
  <si>
    <t>Обеспечение пожарной безопасности</t>
  </si>
  <si>
    <t>Непрограмные направления бюджета</t>
  </si>
  <si>
    <t>от 19.12.2018 № 105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</si>
</sst>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0;[Red]\-#,##0.00"/>
    <numFmt numFmtId="169" formatCode="#,##0.0_ ;[Red]\-#,##0.0\ "/>
  </numFmts>
  <fonts count="1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49">
    <xf numFmtId="0" fontId="0" fillId="0" borderId="0" xfId="0"/>
    <xf numFmtId="0" fontId="2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1" fillId="0" borderId="0" xfId="1" applyFill="1"/>
    <xf numFmtId="0" fontId="2" fillId="0" borderId="1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9" fontId="0" fillId="0" borderId="0" xfId="0" applyNumberFormat="1"/>
    <xf numFmtId="0" fontId="0" fillId="0" borderId="0" xfId="0" applyFill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166" fontId="6" fillId="0" borderId="5" xfId="1" applyNumberFormat="1" applyFont="1" applyFill="1" applyBorder="1" applyAlignment="1" applyProtection="1">
      <alignment horizontal="left" vertical="top"/>
      <protection hidden="1"/>
    </xf>
    <xf numFmtId="167" fontId="6" fillId="0" borderId="5" xfId="1" applyNumberFormat="1" applyFont="1" applyFill="1" applyBorder="1" applyAlignment="1" applyProtection="1">
      <alignment horizontal="right" vertical="top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Fill="1" applyBorder="1"/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vertical="top" wrapText="1"/>
    </xf>
    <xf numFmtId="0" fontId="2" fillId="0" borderId="1" xfId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9" fillId="0" borderId="4" xfId="0" applyFont="1" applyFill="1" applyBorder="1"/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167" fontId="0" fillId="0" borderId="0" xfId="0" applyNumberFormat="1" applyFill="1"/>
    <xf numFmtId="0" fontId="6" fillId="0" borderId="2" xfId="2" applyFont="1" applyFill="1" applyBorder="1" applyAlignment="1" applyProtection="1">
      <alignment horizontal="left" vertical="center" wrapText="1"/>
      <protection hidden="1"/>
    </xf>
    <xf numFmtId="169" fontId="0" fillId="0" borderId="0" xfId="0" applyNumberFormat="1" applyFill="1"/>
    <xf numFmtId="164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6" fillId="0" borderId="1" xfId="2" applyFont="1" applyFill="1" applyBorder="1" applyAlignment="1" applyProtection="1">
      <alignment horizontal="left" vertical="center" wrapText="1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5" xfId="1" applyNumberFormat="1" applyFont="1" applyFill="1" applyBorder="1" applyAlignment="1" applyProtection="1">
      <alignment horizontal="right" vertical="center"/>
      <protection hidden="1"/>
    </xf>
    <xf numFmtId="167" fontId="6" fillId="3" borderId="5" xfId="1" applyNumberFormat="1" applyFont="1" applyFill="1" applyBorder="1" applyAlignment="1" applyProtection="1">
      <alignment horizontal="right" vertical="center"/>
      <protection hidden="1"/>
    </xf>
    <xf numFmtId="167" fontId="6" fillId="2" borderId="9" xfId="1" applyNumberFormat="1" applyFont="1" applyFill="1" applyBorder="1" applyAlignment="1" applyProtection="1">
      <alignment horizontal="right" vertical="center"/>
      <protection hidden="1"/>
    </xf>
    <xf numFmtId="167" fontId="10" fillId="0" borderId="0" xfId="1" applyNumberFormat="1" applyFont="1" applyFill="1" applyBorder="1" applyAlignment="1" applyProtection="1"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7" fontId="6" fillId="4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0" fillId="0" borderId="0" xfId="0" applyFill="1" applyAlignment="1">
      <alignment wrapText="1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8"/>
  <sheetViews>
    <sheetView topLeftCell="A7" zoomScale="90" zoomScaleNormal="90" workbookViewId="0">
      <selection activeCell="I226" sqref="I226"/>
    </sheetView>
  </sheetViews>
  <sheetFormatPr defaultRowHeight="15"/>
  <cols>
    <col min="1" max="1" width="53.140625" style="11" customWidth="1"/>
    <col min="2" max="2" width="6" style="11" customWidth="1"/>
    <col min="3" max="3" width="6.28515625" style="11" customWidth="1"/>
    <col min="4" max="4" width="14.42578125" style="11" customWidth="1"/>
    <col min="5" max="5" width="9.140625" style="11"/>
    <col min="6" max="6" width="15.28515625" style="11" customWidth="1"/>
    <col min="7" max="7" width="11.85546875" style="11" customWidth="1"/>
    <col min="8" max="12" width="9.140625" style="11"/>
  </cols>
  <sheetData>
    <row r="1" spans="1:7">
      <c r="A1" s="1"/>
      <c r="B1" s="1"/>
      <c r="C1" s="1"/>
      <c r="D1" s="1"/>
      <c r="E1" s="144" t="s">
        <v>191</v>
      </c>
      <c r="F1" s="144"/>
    </row>
    <row r="2" spans="1:7" ht="39.75" customHeight="1">
      <c r="A2" s="1"/>
      <c r="B2" s="1"/>
      <c r="C2" s="1"/>
      <c r="D2" s="145" t="s">
        <v>190</v>
      </c>
      <c r="E2" s="146"/>
      <c r="F2" s="146"/>
    </row>
    <row r="3" spans="1:7">
      <c r="A3" s="1"/>
      <c r="B3" s="1"/>
      <c r="C3" s="1"/>
      <c r="D3" s="144" t="s">
        <v>203</v>
      </c>
      <c r="E3" s="144"/>
      <c r="F3" s="144"/>
    </row>
    <row r="4" spans="1:7">
      <c r="A4" s="1"/>
      <c r="B4" s="1"/>
      <c r="C4" s="1"/>
      <c r="D4" s="1"/>
      <c r="E4" s="1"/>
      <c r="F4" s="1"/>
    </row>
    <row r="5" spans="1:7" ht="69.75" customHeight="1">
      <c r="A5" s="147" t="s">
        <v>0</v>
      </c>
      <c r="B5" s="147"/>
      <c r="C5" s="147"/>
      <c r="D5" s="147"/>
      <c r="E5" s="147"/>
      <c r="F5" s="147"/>
    </row>
    <row r="6" spans="1:7">
      <c r="A6" s="2"/>
      <c r="B6" s="2"/>
      <c r="C6" s="2"/>
      <c r="D6" s="2"/>
      <c r="E6" s="145" t="s">
        <v>1</v>
      </c>
      <c r="F6" s="145"/>
    </row>
    <row r="7" spans="1:7" ht="15" customHeight="1">
      <c r="A7" s="2"/>
      <c r="B7" s="2"/>
      <c r="C7" s="2"/>
      <c r="D7" s="2"/>
      <c r="E7" s="125"/>
      <c r="F7" s="125"/>
    </row>
    <row r="8" spans="1:7" s="11" customFormat="1" ht="49.5" customHeight="1">
      <c r="A8" s="142" t="s">
        <v>2</v>
      </c>
      <c r="B8" s="143"/>
      <c r="C8" s="143"/>
      <c r="D8" s="143"/>
      <c r="E8" s="143"/>
      <c r="F8" s="143"/>
    </row>
    <row r="9" spans="1:7" s="11" customFormat="1">
      <c r="A9" s="3"/>
      <c r="B9" s="3"/>
      <c r="C9" s="3"/>
      <c r="D9" s="3"/>
      <c r="E9" s="3"/>
      <c r="F9" s="124" t="s">
        <v>3</v>
      </c>
    </row>
    <row r="10" spans="1:7" s="11" customFormat="1" ht="15.75">
      <c r="A10" s="12" t="s">
        <v>4</v>
      </c>
      <c r="B10" s="13" t="s">
        <v>5</v>
      </c>
      <c r="C10" s="12" t="s">
        <v>6</v>
      </c>
      <c r="D10" s="14" t="s">
        <v>7</v>
      </c>
      <c r="E10" s="12" t="s">
        <v>8</v>
      </c>
      <c r="F10" s="12" t="s">
        <v>9</v>
      </c>
    </row>
    <row r="11" spans="1:7" s="11" customFormat="1" ht="15.75">
      <c r="A11" s="15" t="s">
        <v>10</v>
      </c>
      <c r="B11" s="16">
        <v>1</v>
      </c>
      <c r="C11" s="17" t="s">
        <v>11</v>
      </c>
      <c r="D11" s="18" t="s">
        <v>11</v>
      </c>
      <c r="E11" s="19" t="s">
        <v>11</v>
      </c>
      <c r="F11" s="20">
        <f>F12+F27+F41+F54+F59</f>
        <v>5479.3940000000002</v>
      </c>
      <c r="G11" s="127"/>
    </row>
    <row r="12" spans="1:7" s="11" customFormat="1" ht="47.25">
      <c r="A12" s="15" t="s">
        <v>12</v>
      </c>
      <c r="B12" s="16">
        <v>1</v>
      </c>
      <c r="C12" s="17">
        <v>2</v>
      </c>
      <c r="D12" s="18" t="s">
        <v>11</v>
      </c>
      <c r="E12" s="19" t="s">
        <v>11</v>
      </c>
      <c r="F12" s="20">
        <f>F13</f>
        <v>560.25400000000002</v>
      </c>
    </row>
    <row r="13" spans="1:7" s="11" customFormat="1" ht="15.75">
      <c r="A13" s="21" t="s">
        <v>13</v>
      </c>
      <c r="B13" s="22">
        <v>1</v>
      </c>
      <c r="C13" s="23">
        <v>2</v>
      </c>
      <c r="D13" s="24" t="s">
        <v>14</v>
      </c>
      <c r="E13" s="25" t="s">
        <v>11</v>
      </c>
      <c r="F13" s="26">
        <f>F14</f>
        <v>560.25400000000002</v>
      </c>
    </row>
    <row r="14" spans="1:7" s="11" customFormat="1" ht="15.75">
      <c r="A14" s="21" t="s">
        <v>15</v>
      </c>
      <c r="B14" s="22">
        <v>1</v>
      </c>
      <c r="C14" s="23">
        <v>2</v>
      </c>
      <c r="D14" s="24" t="s">
        <v>16</v>
      </c>
      <c r="E14" s="25" t="s">
        <v>11</v>
      </c>
      <c r="F14" s="26">
        <f>F15</f>
        <v>560.25400000000002</v>
      </c>
    </row>
    <row r="15" spans="1:7" s="11" customFormat="1" ht="78.75">
      <c r="A15" s="21" t="s">
        <v>17</v>
      </c>
      <c r="B15" s="22">
        <v>1</v>
      </c>
      <c r="C15" s="23">
        <v>2</v>
      </c>
      <c r="D15" s="24" t="s">
        <v>16</v>
      </c>
      <c r="E15" s="25">
        <v>100</v>
      </c>
      <c r="F15" s="26">
        <f>F16</f>
        <v>560.25400000000002</v>
      </c>
    </row>
    <row r="16" spans="1:7" s="11" customFormat="1" ht="31.5">
      <c r="A16" s="21" t="s">
        <v>18</v>
      </c>
      <c r="B16" s="22">
        <v>1</v>
      </c>
      <c r="C16" s="23">
        <v>2</v>
      </c>
      <c r="D16" s="24" t="s">
        <v>16</v>
      </c>
      <c r="E16" s="25">
        <v>120</v>
      </c>
      <c r="F16" s="26">
        <f>560.2+0.054</f>
        <v>560.25400000000002</v>
      </c>
    </row>
    <row r="17" spans="1:6" s="11" customFormat="1" ht="63" hidden="1">
      <c r="A17" s="27" t="s">
        <v>19</v>
      </c>
      <c r="B17" s="28">
        <v>1</v>
      </c>
      <c r="C17" s="29">
        <v>3</v>
      </c>
      <c r="D17" s="30" t="s">
        <v>11</v>
      </c>
      <c r="E17" s="31" t="s">
        <v>11</v>
      </c>
      <c r="F17" s="32">
        <f>F18</f>
        <v>0</v>
      </c>
    </row>
    <row r="18" spans="1:6" s="11" customFormat="1" ht="15.75" hidden="1">
      <c r="A18" s="21" t="s">
        <v>20</v>
      </c>
      <c r="B18" s="22">
        <v>1</v>
      </c>
      <c r="C18" s="23">
        <v>3</v>
      </c>
      <c r="D18" s="24" t="s">
        <v>14</v>
      </c>
      <c r="E18" s="25" t="s">
        <v>11</v>
      </c>
      <c r="F18" s="26">
        <f>F19+F22</f>
        <v>0</v>
      </c>
    </row>
    <row r="19" spans="1:6" s="11" customFormat="1" ht="47.25" hidden="1">
      <c r="A19" s="33" t="s">
        <v>21</v>
      </c>
      <c r="B19" s="34">
        <v>1</v>
      </c>
      <c r="C19" s="35">
        <v>3</v>
      </c>
      <c r="D19" s="36" t="s">
        <v>22</v>
      </c>
      <c r="E19" s="37" t="s">
        <v>11</v>
      </c>
      <c r="F19" s="38">
        <f>F20</f>
        <v>0</v>
      </c>
    </row>
    <row r="20" spans="1:6" s="11" customFormat="1" ht="78.75" hidden="1">
      <c r="A20" s="21" t="s">
        <v>17</v>
      </c>
      <c r="B20" s="22">
        <v>1</v>
      </c>
      <c r="C20" s="23">
        <v>3</v>
      </c>
      <c r="D20" s="24" t="s">
        <v>22</v>
      </c>
      <c r="E20" s="25">
        <v>100</v>
      </c>
      <c r="F20" s="26">
        <f>F21</f>
        <v>0</v>
      </c>
    </row>
    <row r="21" spans="1:6" s="11" customFormat="1" ht="31.5" hidden="1">
      <c r="A21" s="21" t="s">
        <v>18</v>
      </c>
      <c r="B21" s="22">
        <v>1</v>
      </c>
      <c r="C21" s="23">
        <v>3</v>
      </c>
      <c r="D21" s="24" t="s">
        <v>22</v>
      </c>
      <c r="E21" s="25">
        <v>120</v>
      </c>
      <c r="F21" s="26"/>
    </row>
    <row r="22" spans="1:6" s="11" customFormat="1" ht="31.5" hidden="1">
      <c r="A22" s="33" t="s">
        <v>23</v>
      </c>
      <c r="B22" s="34">
        <v>1</v>
      </c>
      <c r="C22" s="35">
        <v>3</v>
      </c>
      <c r="D22" s="36" t="s">
        <v>24</v>
      </c>
      <c r="E22" s="37" t="s">
        <v>11</v>
      </c>
      <c r="F22" s="38">
        <f>F23+F25</f>
        <v>0</v>
      </c>
    </row>
    <row r="23" spans="1:6" s="11" customFormat="1" ht="31.5" hidden="1">
      <c r="A23" s="21" t="s">
        <v>25</v>
      </c>
      <c r="B23" s="22">
        <v>1</v>
      </c>
      <c r="C23" s="23">
        <v>3</v>
      </c>
      <c r="D23" s="24" t="s">
        <v>24</v>
      </c>
      <c r="E23" s="25">
        <v>200</v>
      </c>
      <c r="F23" s="26">
        <f>F24</f>
        <v>0</v>
      </c>
    </row>
    <row r="24" spans="1:6" s="11" customFormat="1" ht="47.25" hidden="1">
      <c r="A24" s="33" t="s">
        <v>26</v>
      </c>
      <c r="B24" s="34">
        <v>1</v>
      </c>
      <c r="C24" s="35">
        <v>3</v>
      </c>
      <c r="D24" s="36" t="s">
        <v>24</v>
      </c>
      <c r="E24" s="37">
        <v>240</v>
      </c>
      <c r="F24" s="38"/>
    </row>
    <row r="25" spans="1:6" s="11" customFormat="1" ht="15.75" hidden="1">
      <c r="A25" s="39" t="s">
        <v>27</v>
      </c>
      <c r="B25" s="40">
        <v>1</v>
      </c>
      <c r="C25" s="41">
        <v>3</v>
      </c>
      <c r="D25" s="7" t="s">
        <v>24</v>
      </c>
      <c r="E25" s="42">
        <v>800</v>
      </c>
      <c r="F25" s="43">
        <f>F26</f>
        <v>0</v>
      </c>
    </row>
    <row r="26" spans="1:6" s="11" customFormat="1" ht="15.75" hidden="1">
      <c r="A26" s="33" t="s">
        <v>28</v>
      </c>
      <c r="B26" s="34">
        <v>1</v>
      </c>
      <c r="C26" s="35">
        <v>3</v>
      </c>
      <c r="D26" s="36" t="s">
        <v>24</v>
      </c>
      <c r="E26" s="37">
        <v>850</v>
      </c>
      <c r="F26" s="38"/>
    </row>
    <row r="27" spans="1:6" s="11" customFormat="1" ht="63">
      <c r="A27" s="44" t="s">
        <v>29</v>
      </c>
      <c r="B27" s="29">
        <v>1</v>
      </c>
      <c r="C27" s="29">
        <v>4</v>
      </c>
      <c r="D27" s="45" t="s">
        <v>11</v>
      </c>
      <c r="E27" s="31" t="s">
        <v>11</v>
      </c>
      <c r="F27" s="32">
        <f>F28</f>
        <v>4150.9400000000005</v>
      </c>
    </row>
    <row r="28" spans="1:6" s="11" customFormat="1" ht="15.75">
      <c r="A28" s="33" t="s">
        <v>13</v>
      </c>
      <c r="B28" s="34">
        <v>1</v>
      </c>
      <c r="C28" s="35">
        <v>4</v>
      </c>
      <c r="D28" s="36" t="s">
        <v>14</v>
      </c>
      <c r="E28" s="31"/>
      <c r="F28" s="32">
        <f>F29+F32+F38</f>
        <v>4150.9400000000005</v>
      </c>
    </row>
    <row r="29" spans="1:6" s="11" customFormat="1" ht="31.5">
      <c r="A29" s="21" t="s">
        <v>30</v>
      </c>
      <c r="B29" s="22">
        <v>1</v>
      </c>
      <c r="C29" s="23">
        <v>4</v>
      </c>
      <c r="D29" s="24" t="s">
        <v>31</v>
      </c>
      <c r="E29" s="25"/>
      <c r="F29" s="26">
        <f>F30</f>
        <v>2796.24</v>
      </c>
    </row>
    <row r="30" spans="1:6" s="11" customFormat="1" ht="78.75">
      <c r="A30" s="21" t="s">
        <v>17</v>
      </c>
      <c r="B30" s="22">
        <v>1</v>
      </c>
      <c r="C30" s="23">
        <v>4</v>
      </c>
      <c r="D30" s="24" t="s">
        <v>31</v>
      </c>
      <c r="E30" s="25">
        <v>100</v>
      </c>
      <c r="F30" s="26">
        <f>F31</f>
        <v>2796.24</v>
      </c>
    </row>
    <row r="31" spans="1:6" s="11" customFormat="1" ht="31.5">
      <c r="A31" s="21" t="s">
        <v>18</v>
      </c>
      <c r="B31" s="22">
        <v>1</v>
      </c>
      <c r="C31" s="23">
        <v>4</v>
      </c>
      <c r="D31" s="24" t="s">
        <v>31</v>
      </c>
      <c r="E31" s="25">
        <v>120</v>
      </c>
      <c r="F31" s="26">
        <f>2793.4+2.74+0.1</f>
        <v>2796.24</v>
      </c>
    </row>
    <row r="32" spans="1:6" s="11" customFormat="1" ht="31.5">
      <c r="A32" s="33" t="s">
        <v>23</v>
      </c>
      <c r="B32" s="34">
        <v>1</v>
      </c>
      <c r="C32" s="35">
        <v>4</v>
      </c>
      <c r="D32" s="36" t="s">
        <v>24</v>
      </c>
      <c r="E32" s="37" t="s">
        <v>11</v>
      </c>
      <c r="F32" s="38">
        <f>F33+F35</f>
        <v>1354.6</v>
      </c>
    </row>
    <row r="33" spans="1:6" s="11" customFormat="1" ht="31.5">
      <c r="A33" s="21" t="s">
        <v>25</v>
      </c>
      <c r="B33" s="22">
        <v>1</v>
      </c>
      <c r="C33" s="23">
        <v>4</v>
      </c>
      <c r="D33" s="24" t="s">
        <v>24</v>
      </c>
      <c r="E33" s="25">
        <v>200</v>
      </c>
      <c r="F33" s="26">
        <f>F34</f>
        <v>1269</v>
      </c>
    </row>
    <row r="34" spans="1:6" s="11" customFormat="1" ht="30" customHeight="1">
      <c r="A34" s="33" t="s">
        <v>26</v>
      </c>
      <c r="B34" s="34">
        <v>1</v>
      </c>
      <c r="C34" s="35">
        <v>4</v>
      </c>
      <c r="D34" s="36" t="s">
        <v>24</v>
      </c>
      <c r="E34" s="37">
        <v>240</v>
      </c>
      <c r="F34" s="134">
        <f>1194.1+75.9-1</f>
        <v>1269</v>
      </c>
    </row>
    <row r="35" spans="1:6" s="11" customFormat="1" ht="15.75">
      <c r="A35" s="39" t="s">
        <v>27</v>
      </c>
      <c r="B35" s="40">
        <v>1</v>
      </c>
      <c r="C35" s="41">
        <v>4</v>
      </c>
      <c r="D35" s="24" t="s">
        <v>24</v>
      </c>
      <c r="E35" s="42">
        <v>800</v>
      </c>
      <c r="F35" s="43">
        <f>F37+F36</f>
        <v>85.6</v>
      </c>
    </row>
    <row r="36" spans="1:6" s="11" customFormat="1" ht="15.75">
      <c r="A36" s="33" t="s">
        <v>165</v>
      </c>
      <c r="B36" s="34">
        <v>1</v>
      </c>
      <c r="C36" s="35">
        <v>4</v>
      </c>
      <c r="D36" s="36" t="s">
        <v>24</v>
      </c>
      <c r="E36" s="37">
        <v>831</v>
      </c>
      <c r="F36" s="38">
        <v>5</v>
      </c>
    </row>
    <row r="37" spans="1:6" s="11" customFormat="1" ht="15.75">
      <c r="A37" s="33" t="s">
        <v>28</v>
      </c>
      <c r="B37" s="34">
        <v>1</v>
      </c>
      <c r="C37" s="35">
        <v>4</v>
      </c>
      <c r="D37" s="36" t="s">
        <v>24</v>
      </c>
      <c r="E37" s="37">
        <v>850</v>
      </c>
      <c r="F37" s="134">
        <f>49.1+5+26.5</f>
        <v>80.599999999999994</v>
      </c>
    </row>
    <row r="38" spans="1:6" s="11" customFormat="1" ht="31.5">
      <c r="A38" s="33" t="s">
        <v>32</v>
      </c>
      <c r="B38" s="34">
        <v>1</v>
      </c>
      <c r="C38" s="35">
        <v>4</v>
      </c>
      <c r="D38" s="36" t="s">
        <v>33</v>
      </c>
      <c r="E38" s="37"/>
      <c r="F38" s="38">
        <f>F39</f>
        <v>0.1</v>
      </c>
    </row>
    <row r="39" spans="1:6" s="11" customFormat="1" ht="31.5">
      <c r="A39" s="21" t="s">
        <v>25</v>
      </c>
      <c r="B39" s="34">
        <v>1</v>
      </c>
      <c r="C39" s="35">
        <v>4</v>
      </c>
      <c r="D39" s="36" t="s">
        <v>33</v>
      </c>
      <c r="E39" s="37">
        <v>200</v>
      </c>
      <c r="F39" s="38">
        <f>F40</f>
        <v>0.1</v>
      </c>
    </row>
    <row r="40" spans="1:6" s="11" customFormat="1" ht="47.25">
      <c r="A40" s="33" t="s">
        <v>26</v>
      </c>
      <c r="B40" s="34">
        <v>1</v>
      </c>
      <c r="C40" s="35">
        <v>4</v>
      </c>
      <c r="D40" s="36" t="s">
        <v>33</v>
      </c>
      <c r="E40" s="37">
        <v>240</v>
      </c>
      <c r="F40" s="38">
        <v>0.1</v>
      </c>
    </row>
    <row r="41" spans="1:6" s="11" customFormat="1" ht="47.25">
      <c r="A41" s="46" t="s">
        <v>34</v>
      </c>
      <c r="B41" s="47">
        <v>1</v>
      </c>
      <c r="C41" s="48">
        <v>6</v>
      </c>
      <c r="D41" s="49" t="s">
        <v>11</v>
      </c>
      <c r="E41" s="50" t="s">
        <v>11</v>
      </c>
      <c r="F41" s="51">
        <f>F42</f>
        <v>26.3</v>
      </c>
    </row>
    <row r="42" spans="1:6" s="11" customFormat="1" ht="15.75">
      <c r="A42" s="33" t="s">
        <v>20</v>
      </c>
      <c r="B42" s="34">
        <v>1</v>
      </c>
      <c r="C42" s="35">
        <v>6</v>
      </c>
      <c r="D42" s="36" t="s">
        <v>14</v>
      </c>
      <c r="E42" s="37" t="s">
        <v>11</v>
      </c>
      <c r="F42" s="38">
        <f>F43</f>
        <v>26.3</v>
      </c>
    </row>
    <row r="43" spans="1:6" s="11" customFormat="1" ht="31.5">
      <c r="A43" s="52" t="s">
        <v>35</v>
      </c>
      <c r="B43" s="22">
        <v>1</v>
      </c>
      <c r="C43" s="23">
        <v>6</v>
      </c>
      <c r="D43" s="24" t="s">
        <v>36</v>
      </c>
      <c r="E43" s="25"/>
      <c r="F43" s="26">
        <f>F44</f>
        <v>26.3</v>
      </c>
    </row>
    <row r="44" spans="1:6" s="11" customFormat="1" ht="15.75">
      <c r="A44" s="21" t="s">
        <v>37</v>
      </c>
      <c r="B44" s="22">
        <v>1</v>
      </c>
      <c r="C44" s="23">
        <v>6</v>
      </c>
      <c r="D44" s="24" t="s">
        <v>36</v>
      </c>
      <c r="E44" s="25">
        <v>500</v>
      </c>
      <c r="F44" s="26">
        <f>F45</f>
        <v>26.3</v>
      </c>
    </row>
    <row r="45" spans="1:6" s="11" customFormat="1" ht="15.75">
      <c r="A45" s="21" t="s">
        <v>38</v>
      </c>
      <c r="B45" s="22">
        <v>1</v>
      </c>
      <c r="C45" s="23">
        <v>6</v>
      </c>
      <c r="D45" s="24" t="s">
        <v>36</v>
      </c>
      <c r="E45" s="25">
        <v>540</v>
      </c>
      <c r="F45" s="26">
        <v>26.3</v>
      </c>
    </row>
    <row r="46" spans="1:6" s="11" customFormat="1" ht="31.5" hidden="1">
      <c r="A46" s="15" t="s">
        <v>39</v>
      </c>
      <c r="B46" s="16">
        <v>1</v>
      </c>
      <c r="C46" s="17">
        <v>7</v>
      </c>
      <c r="D46" s="18"/>
      <c r="E46" s="19"/>
      <c r="F46" s="20">
        <f>F47</f>
        <v>0</v>
      </c>
    </row>
    <row r="47" spans="1:6" s="11" customFormat="1" ht="15.75" hidden="1">
      <c r="A47" s="21" t="s">
        <v>13</v>
      </c>
      <c r="B47" s="22">
        <v>1</v>
      </c>
      <c r="C47" s="23">
        <v>7</v>
      </c>
      <c r="D47" s="24" t="s">
        <v>14</v>
      </c>
      <c r="E47" s="25"/>
      <c r="F47" s="26">
        <f>F48+F51</f>
        <v>0</v>
      </c>
    </row>
    <row r="48" spans="1:6" s="11" customFormat="1" ht="31.5" hidden="1">
      <c r="A48" s="21" t="s">
        <v>40</v>
      </c>
      <c r="B48" s="22">
        <v>1</v>
      </c>
      <c r="C48" s="23">
        <v>7</v>
      </c>
      <c r="D48" s="24" t="s">
        <v>41</v>
      </c>
      <c r="E48" s="25"/>
      <c r="F48" s="26">
        <f>F49</f>
        <v>0</v>
      </c>
    </row>
    <row r="49" spans="1:6" s="11" customFormat="1" ht="31.5" hidden="1">
      <c r="A49" s="21" t="s">
        <v>25</v>
      </c>
      <c r="B49" s="22">
        <v>1</v>
      </c>
      <c r="C49" s="23">
        <v>7</v>
      </c>
      <c r="D49" s="24" t="s">
        <v>41</v>
      </c>
      <c r="E49" s="25">
        <v>200</v>
      </c>
      <c r="F49" s="26">
        <f>F50</f>
        <v>0</v>
      </c>
    </row>
    <row r="50" spans="1:6" s="11" customFormat="1" ht="47.25" hidden="1">
      <c r="A50" s="52" t="s">
        <v>26</v>
      </c>
      <c r="B50" s="22">
        <v>1</v>
      </c>
      <c r="C50" s="23">
        <v>7</v>
      </c>
      <c r="D50" s="24" t="s">
        <v>41</v>
      </c>
      <c r="E50" s="37">
        <v>240</v>
      </c>
      <c r="F50" s="26"/>
    </row>
    <row r="51" spans="1:6" s="11" customFormat="1" ht="31.5" hidden="1">
      <c r="A51" s="21" t="s">
        <v>42</v>
      </c>
      <c r="B51" s="22">
        <v>1</v>
      </c>
      <c r="C51" s="23">
        <v>7</v>
      </c>
      <c r="D51" s="24" t="s">
        <v>43</v>
      </c>
      <c r="E51" s="25"/>
      <c r="F51" s="26">
        <f>F52</f>
        <v>0</v>
      </c>
    </row>
    <row r="52" spans="1:6" s="11" customFormat="1" ht="31.5" hidden="1">
      <c r="A52" s="21" t="s">
        <v>25</v>
      </c>
      <c r="B52" s="22">
        <v>1</v>
      </c>
      <c r="C52" s="23">
        <v>7</v>
      </c>
      <c r="D52" s="24" t="s">
        <v>43</v>
      </c>
      <c r="E52" s="25">
        <v>200</v>
      </c>
      <c r="F52" s="26">
        <f>F53</f>
        <v>0</v>
      </c>
    </row>
    <row r="53" spans="1:6" s="11" customFormat="1" ht="47.25" hidden="1">
      <c r="A53" s="52" t="s">
        <v>26</v>
      </c>
      <c r="B53" s="22">
        <v>1</v>
      </c>
      <c r="C53" s="23">
        <v>7</v>
      </c>
      <c r="D53" s="24" t="s">
        <v>43</v>
      </c>
      <c r="E53" s="37">
        <v>240</v>
      </c>
      <c r="F53" s="26"/>
    </row>
    <row r="54" spans="1:6" s="11" customFormat="1" ht="15.75">
      <c r="A54" s="27" t="s">
        <v>44</v>
      </c>
      <c r="B54" s="28">
        <v>1</v>
      </c>
      <c r="C54" s="29">
        <v>11</v>
      </c>
      <c r="D54" s="30" t="s">
        <v>11</v>
      </c>
      <c r="E54" s="31" t="s">
        <v>11</v>
      </c>
      <c r="F54" s="32">
        <f>F55</f>
        <v>0</v>
      </c>
    </row>
    <row r="55" spans="1:6" s="11" customFormat="1" ht="15.75">
      <c r="A55" s="21" t="s">
        <v>13</v>
      </c>
      <c r="B55" s="22">
        <v>1</v>
      </c>
      <c r="C55" s="23">
        <v>11</v>
      </c>
      <c r="D55" s="24" t="s">
        <v>14</v>
      </c>
      <c r="E55" s="25" t="s">
        <v>11</v>
      </c>
      <c r="F55" s="26">
        <f>F56</f>
        <v>0</v>
      </c>
    </row>
    <row r="56" spans="1:6" s="11" customFormat="1" ht="31.5">
      <c r="A56" s="21" t="s">
        <v>45</v>
      </c>
      <c r="B56" s="22">
        <v>1</v>
      </c>
      <c r="C56" s="23">
        <v>11</v>
      </c>
      <c r="D56" s="24" t="s">
        <v>46</v>
      </c>
      <c r="E56" s="25" t="s">
        <v>11</v>
      </c>
      <c r="F56" s="26">
        <f>F57</f>
        <v>0</v>
      </c>
    </row>
    <row r="57" spans="1:6" s="11" customFormat="1" ht="15.75">
      <c r="A57" s="21" t="s">
        <v>27</v>
      </c>
      <c r="B57" s="22">
        <v>1</v>
      </c>
      <c r="C57" s="23">
        <v>11</v>
      </c>
      <c r="D57" s="24" t="s">
        <v>46</v>
      </c>
      <c r="E57" s="25">
        <v>800</v>
      </c>
      <c r="F57" s="26">
        <f>F58</f>
        <v>0</v>
      </c>
    </row>
    <row r="58" spans="1:6" s="11" customFormat="1" ht="15.75">
      <c r="A58" s="33" t="s">
        <v>47</v>
      </c>
      <c r="B58" s="34">
        <v>1</v>
      </c>
      <c r="C58" s="35">
        <v>11</v>
      </c>
      <c r="D58" s="36" t="s">
        <v>46</v>
      </c>
      <c r="E58" s="37">
        <v>870</v>
      </c>
      <c r="F58" s="134">
        <f>5-5</f>
        <v>0</v>
      </c>
    </row>
    <row r="59" spans="1:6" s="11" customFormat="1" ht="15.75">
      <c r="A59" s="46" t="s">
        <v>48</v>
      </c>
      <c r="B59" s="47">
        <v>1</v>
      </c>
      <c r="C59" s="48">
        <v>13</v>
      </c>
      <c r="D59" s="49" t="s">
        <v>11</v>
      </c>
      <c r="E59" s="50" t="s">
        <v>11</v>
      </c>
      <c r="F59" s="51">
        <f>F60</f>
        <v>741.9</v>
      </c>
    </row>
    <row r="60" spans="1:6" s="11" customFormat="1" ht="15.75">
      <c r="A60" s="21" t="s">
        <v>13</v>
      </c>
      <c r="B60" s="22">
        <v>1</v>
      </c>
      <c r="C60" s="23">
        <v>13</v>
      </c>
      <c r="D60" s="24" t="s">
        <v>14</v>
      </c>
      <c r="E60" s="25" t="s">
        <v>11</v>
      </c>
      <c r="F60" s="26">
        <f>F61+F64</f>
        <v>741.9</v>
      </c>
    </row>
    <row r="61" spans="1:6" s="11" customFormat="1" ht="47.25">
      <c r="A61" s="21" t="s">
        <v>49</v>
      </c>
      <c r="B61" s="22">
        <v>1</v>
      </c>
      <c r="C61" s="23">
        <v>13</v>
      </c>
      <c r="D61" s="24" t="s">
        <v>50</v>
      </c>
      <c r="E61" s="25" t="s">
        <v>11</v>
      </c>
      <c r="F61" s="26">
        <f>F62</f>
        <v>221.9</v>
      </c>
    </row>
    <row r="62" spans="1:6" s="11" customFormat="1" ht="31.5">
      <c r="A62" s="21" t="s">
        <v>25</v>
      </c>
      <c r="B62" s="22">
        <v>1</v>
      </c>
      <c r="C62" s="23">
        <v>13</v>
      </c>
      <c r="D62" s="24" t="s">
        <v>50</v>
      </c>
      <c r="E62" s="25">
        <v>200</v>
      </c>
      <c r="F62" s="26">
        <f>F63</f>
        <v>221.9</v>
      </c>
    </row>
    <row r="63" spans="1:6" s="11" customFormat="1" ht="30" customHeight="1">
      <c r="A63" s="52" t="s">
        <v>26</v>
      </c>
      <c r="B63" s="35">
        <v>1</v>
      </c>
      <c r="C63" s="35">
        <v>13</v>
      </c>
      <c r="D63" s="53" t="s">
        <v>50</v>
      </c>
      <c r="E63" s="37">
        <v>240</v>
      </c>
      <c r="F63" s="134">
        <f>230-8.1</f>
        <v>221.9</v>
      </c>
    </row>
    <row r="64" spans="1:6" s="11" customFormat="1" ht="15.75">
      <c r="A64" s="52" t="s">
        <v>51</v>
      </c>
      <c r="B64" s="35">
        <v>1</v>
      </c>
      <c r="C64" s="35">
        <v>13</v>
      </c>
      <c r="D64" s="53" t="s">
        <v>52</v>
      </c>
      <c r="E64" s="37" t="s">
        <v>11</v>
      </c>
      <c r="F64" s="38">
        <f>F65+F67</f>
        <v>520</v>
      </c>
    </row>
    <row r="65" spans="1:6" s="11" customFormat="1" ht="31.5">
      <c r="A65" s="21" t="s">
        <v>25</v>
      </c>
      <c r="B65" s="35">
        <v>1</v>
      </c>
      <c r="C65" s="35">
        <v>13</v>
      </c>
      <c r="D65" s="53" t="s">
        <v>52</v>
      </c>
      <c r="E65" s="37">
        <v>200</v>
      </c>
      <c r="F65" s="38">
        <f>F66</f>
        <v>455.00000000000006</v>
      </c>
    </row>
    <row r="66" spans="1:6" s="11" customFormat="1" ht="30" customHeight="1">
      <c r="A66" s="33" t="s">
        <v>26</v>
      </c>
      <c r="B66" s="34">
        <v>1</v>
      </c>
      <c r="C66" s="35">
        <v>13</v>
      </c>
      <c r="D66" s="53" t="s">
        <v>52</v>
      </c>
      <c r="E66" s="37">
        <v>240</v>
      </c>
      <c r="F66" s="134">
        <f>524.7-69.7</f>
        <v>455.00000000000006</v>
      </c>
    </row>
    <row r="67" spans="1:6" s="11" customFormat="1" ht="15.75">
      <c r="A67" s="21" t="s">
        <v>27</v>
      </c>
      <c r="B67" s="22">
        <v>1</v>
      </c>
      <c r="C67" s="23">
        <v>13</v>
      </c>
      <c r="D67" s="53" t="s">
        <v>52</v>
      </c>
      <c r="E67" s="25">
        <v>800</v>
      </c>
      <c r="F67" s="26">
        <f>F68+F69</f>
        <v>65</v>
      </c>
    </row>
    <row r="68" spans="1:6" s="11" customFormat="1" ht="15.75">
      <c r="A68" s="128" t="s">
        <v>53</v>
      </c>
      <c r="B68" s="34">
        <v>1</v>
      </c>
      <c r="C68" s="35">
        <v>13</v>
      </c>
      <c r="D68" s="53" t="s">
        <v>52</v>
      </c>
      <c r="E68" s="37">
        <v>830</v>
      </c>
      <c r="F68" s="38">
        <v>52.8</v>
      </c>
    </row>
    <row r="69" spans="1:6" s="11" customFormat="1" ht="15.75">
      <c r="A69" s="52" t="s">
        <v>28</v>
      </c>
      <c r="B69" s="34">
        <v>1</v>
      </c>
      <c r="C69" s="35">
        <v>13</v>
      </c>
      <c r="D69" s="53" t="s">
        <v>52</v>
      </c>
      <c r="E69" s="37">
        <v>850</v>
      </c>
      <c r="F69" s="134">
        <f>14.2-2</f>
        <v>12.2</v>
      </c>
    </row>
    <row r="70" spans="1:6" s="11" customFormat="1" ht="15.75">
      <c r="A70" s="15" t="s">
        <v>54</v>
      </c>
      <c r="B70" s="16">
        <v>2</v>
      </c>
      <c r="C70" s="17">
        <v>3</v>
      </c>
      <c r="D70" s="18" t="s">
        <v>11</v>
      </c>
      <c r="E70" s="19" t="s">
        <v>11</v>
      </c>
      <c r="F70" s="20">
        <f>F71</f>
        <v>224.2</v>
      </c>
    </row>
    <row r="71" spans="1:6" s="11" customFormat="1" ht="15.75">
      <c r="A71" s="21" t="s">
        <v>20</v>
      </c>
      <c r="B71" s="22">
        <v>2</v>
      </c>
      <c r="C71" s="23">
        <v>3</v>
      </c>
      <c r="D71" s="24" t="s">
        <v>14</v>
      </c>
      <c r="E71" s="25" t="s">
        <v>11</v>
      </c>
      <c r="F71" s="26">
        <f>F72</f>
        <v>224.2</v>
      </c>
    </row>
    <row r="72" spans="1:6" s="11" customFormat="1" ht="48" customHeight="1">
      <c r="A72" s="55" t="s">
        <v>55</v>
      </c>
      <c r="B72" s="22">
        <v>2</v>
      </c>
      <c r="C72" s="23">
        <v>3</v>
      </c>
      <c r="D72" s="24" t="s">
        <v>56</v>
      </c>
      <c r="E72" s="56" t="s">
        <v>11</v>
      </c>
      <c r="F72" s="57">
        <f>F73+F75</f>
        <v>224.2</v>
      </c>
    </row>
    <row r="73" spans="1:6" s="11" customFormat="1" ht="78.75">
      <c r="A73" s="21" t="s">
        <v>17</v>
      </c>
      <c r="B73" s="22">
        <v>2</v>
      </c>
      <c r="C73" s="23">
        <v>3</v>
      </c>
      <c r="D73" s="24" t="s">
        <v>56</v>
      </c>
      <c r="E73" s="25">
        <v>100</v>
      </c>
      <c r="F73" s="26">
        <f>F74</f>
        <v>212.1</v>
      </c>
    </row>
    <row r="74" spans="1:6" s="11" customFormat="1" ht="30" customHeight="1">
      <c r="A74" s="21" t="s">
        <v>57</v>
      </c>
      <c r="B74" s="22">
        <v>2</v>
      </c>
      <c r="C74" s="23">
        <v>3</v>
      </c>
      <c r="D74" s="24" t="s">
        <v>56</v>
      </c>
      <c r="E74" s="25">
        <v>120</v>
      </c>
      <c r="F74" s="26">
        <f>200.2+11.9</f>
        <v>212.1</v>
      </c>
    </row>
    <row r="75" spans="1:6" s="11" customFormat="1" ht="31.5">
      <c r="A75" s="21" t="s">
        <v>25</v>
      </c>
      <c r="B75" s="22">
        <v>2</v>
      </c>
      <c r="C75" s="23">
        <v>3</v>
      </c>
      <c r="D75" s="24" t="s">
        <v>58</v>
      </c>
      <c r="E75" s="25">
        <v>200</v>
      </c>
      <c r="F75" s="26">
        <f>F76</f>
        <v>12.099999999999998</v>
      </c>
    </row>
    <row r="76" spans="1:6" s="11" customFormat="1" ht="30" customHeight="1">
      <c r="A76" s="21" t="s">
        <v>26</v>
      </c>
      <c r="B76" s="22">
        <v>2</v>
      </c>
      <c r="C76" s="23">
        <v>3</v>
      </c>
      <c r="D76" s="24" t="s">
        <v>58</v>
      </c>
      <c r="E76" s="25">
        <v>240</v>
      </c>
      <c r="F76" s="26">
        <f>17.9-5.8</f>
        <v>12.099999999999998</v>
      </c>
    </row>
    <row r="77" spans="1:6" s="11" customFormat="1" ht="31.5">
      <c r="A77" s="15" t="s">
        <v>59</v>
      </c>
      <c r="B77" s="16">
        <v>3</v>
      </c>
      <c r="C77" s="23"/>
      <c r="D77" s="24"/>
      <c r="E77" s="25"/>
      <c r="F77" s="26">
        <f>F78+F87</f>
        <v>199.22</v>
      </c>
    </row>
    <row r="78" spans="1:6" s="11" customFormat="1" ht="47.25">
      <c r="A78" s="15" t="s">
        <v>60</v>
      </c>
      <c r="B78" s="16">
        <v>3</v>
      </c>
      <c r="C78" s="17">
        <v>9</v>
      </c>
      <c r="D78" s="18" t="s">
        <v>11</v>
      </c>
      <c r="E78" s="19" t="s">
        <v>11</v>
      </c>
      <c r="F78" s="20">
        <f>F79+F83</f>
        <v>173.6</v>
      </c>
    </row>
    <row r="79" spans="1:6" s="11" customFormat="1" ht="78.75" customHeight="1">
      <c r="A79" s="21" t="s">
        <v>61</v>
      </c>
      <c r="B79" s="22">
        <v>3</v>
      </c>
      <c r="C79" s="23">
        <v>9</v>
      </c>
      <c r="D79" s="24" t="s">
        <v>62</v>
      </c>
      <c r="E79" s="25" t="s">
        <v>11</v>
      </c>
      <c r="F79" s="26">
        <f>F80</f>
        <v>163.6</v>
      </c>
    </row>
    <row r="80" spans="1:6" s="11" customFormat="1" ht="47.25">
      <c r="A80" s="21" t="s">
        <v>63</v>
      </c>
      <c r="B80" s="22">
        <v>3</v>
      </c>
      <c r="C80" s="23">
        <v>9</v>
      </c>
      <c r="D80" s="24" t="s">
        <v>64</v>
      </c>
      <c r="E80" s="25"/>
      <c r="F80" s="26">
        <f>F81</f>
        <v>163.6</v>
      </c>
    </row>
    <row r="81" spans="1:6" s="11" customFormat="1" ht="31.5">
      <c r="A81" s="21" t="s">
        <v>25</v>
      </c>
      <c r="B81" s="22">
        <v>3</v>
      </c>
      <c r="C81" s="23">
        <v>9</v>
      </c>
      <c r="D81" s="24" t="s">
        <v>64</v>
      </c>
      <c r="E81" s="25">
        <v>200</v>
      </c>
      <c r="F81" s="26">
        <f>F82</f>
        <v>163.6</v>
      </c>
    </row>
    <row r="82" spans="1:6" s="11" customFormat="1" ht="30" customHeight="1">
      <c r="A82" s="33" t="s">
        <v>26</v>
      </c>
      <c r="B82" s="22">
        <v>3</v>
      </c>
      <c r="C82" s="23">
        <v>9</v>
      </c>
      <c r="D82" s="24" t="s">
        <v>64</v>
      </c>
      <c r="E82" s="25">
        <v>240</v>
      </c>
      <c r="F82" s="26">
        <v>163.6</v>
      </c>
    </row>
    <row r="83" spans="1:6" s="11" customFormat="1" ht="15.75">
      <c r="A83" s="33" t="s">
        <v>13</v>
      </c>
      <c r="B83" s="22">
        <v>3</v>
      </c>
      <c r="C83" s="23">
        <v>9</v>
      </c>
      <c r="D83" s="24" t="s">
        <v>14</v>
      </c>
      <c r="E83" s="25"/>
      <c r="F83" s="26">
        <f>F84</f>
        <v>10</v>
      </c>
    </row>
    <row r="84" spans="1:6" s="11" customFormat="1" ht="47.25">
      <c r="A84" s="21" t="s">
        <v>65</v>
      </c>
      <c r="B84" s="22">
        <v>3</v>
      </c>
      <c r="C84" s="23">
        <v>9</v>
      </c>
      <c r="D84" s="24" t="s">
        <v>66</v>
      </c>
      <c r="E84" s="25"/>
      <c r="F84" s="26">
        <f>F85</f>
        <v>10</v>
      </c>
    </row>
    <row r="85" spans="1:6" s="11" customFormat="1" ht="31.5">
      <c r="A85" s="21" t="s">
        <v>25</v>
      </c>
      <c r="B85" s="22">
        <v>3</v>
      </c>
      <c r="C85" s="23">
        <v>9</v>
      </c>
      <c r="D85" s="24" t="s">
        <v>66</v>
      </c>
      <c r="E85" s="25">
        <v>200</v>
      </c>
      <c r="F85" s="26">
        <f>F86</f>
        <v>10</v>
      </c>
    </row>
    <row r="86" spans="1:6" s="11" customFormat="1" ht="30" customHeight="1">
      <c r="A86" s="33" t="s">
        <v>26</v>
      </c>
      <c r="B86" s="22">
        <v>3</v>
      </c>
      <c r="C86" s="23">
        <v>9</v>
      </c>
      <c r="D86" s="24" t="s">
        <v>66</v>
      </c>
      <c r="E86" s="25">
        <v>244</v>
      </c>
      <c r="F86" s="26">
        <v>10</v>
      </c>
    </row>
    <row r="87" spans="1:6" s="11" customFormat="1" ht="30" customHeight="1">
      <c r="A87" s="21" t="s">
        <v>201</v>
      </c>
      <c r="B87" s="22">
        <v>3</v>
      </c>
      <c r="C87" s="23">
        <v>10</v>
      </c>
      <c r="D87" s="24"/>
      <c r="E87" s="25"/>
      <c r="F87" s="26">
        <f>F88</f>
        <v>25.62</v>
      </c>
    </row>
    <row r="88" spans="1:6" s="11" customFormat="1" ht="30" customHeight="1">
      <c r="A88" s="21" t="s">
        <v>202</v>
      </c>
      <c r="B88" s="22">
        <v>3</v>
      </c>
      <c r="C88" s="23">
        <v>10</v>
      </c>
      <c r="D88" s="24">
        <v>99000000000</v>
      </c>
      <c r="E88" s="25"/>
      <c r="F88" s="26">
        <f>F91+F94</f>
        <v>25.62</v>
      </c>
    </row>
    <row r="89" spans="1:6" s="11" customFormat="1" ht="47.25">
      <c r="A89" s="21" t="s">
        <v>67</v>
      </c>
      <c r="B89" s="22">
        <v>3</v>
      </c>
      <c r="C89" s="23">
        <v>10</v>
      </c>
      <c r="D89" s="24">
        <v>9900070330</v>
      </c>
      <c r="E89" s="25"/>
      <c r="F89" s="26">
        <f>F90</f>
        <v>24.32</v>
      </c>
    </row>
    <row r="90" spans="1:6" s="11" customFormat="1" ht="31.5">
      <c r="A90" s="21" t="s">
        <v>25</v>
      </c>
      <c r="B90" s="22">
        <v>3</v>
      </c>
      <c r="C90" s="23">
        <v>10</v>
      </c>
      <c r="D90" s="24">
        <v>9900070330</v>
      </c>
      <c r="E90" s="25">
        <v>200</v>
      </c>
      <c r="F90" s="26">
        <f>F91</f>
        <v>24.32</v>
      </c>
    </row>
    <row r="91" spans="1:6" s="11" customFormat="1" ht="30" customHeight="1">
      <c r="A91" s="33" t="s">
        <v>26</v>
      </c>
      <c r="B91" s="22">
        <v>3</v>
      </c>
      <c r="C91" s="23">
        <v>10</v>
      </c>
      <c r="D91" s="24">
        <v>9900070330</v>
      </c>
      <c r="E91" s="25">
        <v>240</v>
      </c>
      <c r="F91" s="26">
        <v>24.32</v>
      </c>
    </row>
    <row r="92" spans="1:6" s="11" customFormat="1" ht="47.25">
      <c r="A92" s="21" t="s">
        <v>67</v>
      </c>
      <c r="B92" s="22">
        <v>3</v>
      </c>
      <c r="C92" s="23">
        <v>10</v>
      </c>
      <c r="D92" s="24" t="s">
        <v>200</v>
      </c>
      <c r="E92" s="25"/>
      <c r="F92" s="26">
        <f>F93</f>
        <v>1.3</v>
      </c>
    </row>
    <row r="93" spans="1:6" s="11" customFormat="1" ht="31.5">
      <c r="A93" s="21" t="s">
        <v>25</v>
      </c>
      <c r="B93" s="22">
        <v>3</v>
      </c>
      <c r="C93" s="23">
        <v>10</v>
      </c>
      <c r="D93" s="24" t="s">
        <v>199</v>
      </c>
      <c r="E93" s="25">
        <v>200</v>
      </c>
      <c r="F93" s="26">
        <f>F94</f>
        <v>1.3</v>
      </c>
    </row>
    <row r="94" spans="1:6" s="11" customFormat="1" ht="30" customHeight="1">
      <c r="A94" s="33" t="s">
        <v>26</v>
      </c>
      <c r="B94" s="22">
        <v>3</v>
      </c>
      <c r="C94" s="23">
        <v>10</v>
      </c>
      <c r="D94" s="24" t="s">
        <v>199</v>
      </c>
      <c r="E94" s="25">
        <v>240</v>
      </c>
      <c r="F94" s="135">
        <f>1.8-0.5</f>
        <v>1.3</v>
      </c>
    </row>
    <row r="95" spans="1:6" s="11" customFormat="1" ht="15.75">
      <c r="A95" s="27" t="s">
        <v>71</v>
      </c>
      <c r="B95" s="28">
        <v>4</v>
      </c>
      <c r="C95" s="23"/>
      <c r="D95" s="24"/>
      <c r="E95" s="25"/>
      <c r="F95" s="20">
        <f>F110</f>
        <v>3809.2</v>
      </c>
    </row>
    <row r="96" spans="1:6" s="11" customFormat="1" ht="15.75" hidden="1">
      <c r="A96" s="58" t="s">
        <v>72</v>
      </c>
      <c r="B96" s="59">
        <v>4</v>
      </c>
      <c r="C96" s="60">
        <v>6</v>
      </c>
      <c r="D96" s="61" t="s">
        <v>11</v>
      </c>
      <c r="E96" s="62" t="s">
        <v>11</v>
      </c>
      <c r="F96" s="63">
        <f>F97</f>
        <v>0</v>
      </c>
    </row>
    <row r="97" spans="1:6" s="11" customFormat="1" ht="15.75" hidden="1">
      <c r="A97" s="64" t="s">
        <v>13</v>
      </c>
      <c r="B97" s="65">
        <v>4</v>
      </c>
      <c r="C97" s="66">
        <v>6</v>
      </c>
      <c r="D97" s="67" t="s">
        <v>14</v>
      </c>
      <c r="E97" s="68"/>
      <c r="F97" s="69">
        <f>F98+F103</f>
        <v>0</v>
      </c>
    </row>
    <row r="98" spans="1:6" s="11" customFormat="1" ht="15.75" hidden="1">
      <c r="A98" s="64" t="s">
        <v>73</v>
      </c>
      <c r="B98" s="65">
        <v>4</v>
      </c>
      <c r="C98" s="66">
        <v>6</v>
      </c>
      <c r="D98" s="67" t="s">
        <v>74</v>
      </c>
      <c r="E98" s="68"/>
      <c r="F98" s="69">
        <f>F99+F101</f>
        <v>0</v>
      </c>
    </row>
    <row r="99" spans="1:6" s="11" customFormat="1" ht="31.5" hidden="1">
      <c r="A99" s="21" t="s">
        <v>25</v>
      </c>
      <c r="B99" s="65">
        <v>4</v>
      </c>
      <c r="C99" s="66">
        <v>6</v>
      </c>
      <c r="D99" s="67" t="s">
        <v>74</v>
      </c>
      <c r="E99" s="70">
        <v>200</v>
      </c>
      <c r="F99" s="69">
        <f>F100</f>
        <v>0</v>
      </c>
    </row>
    <row r="100" spans="1:6" s="11" customFormat="1" ht="30" hidden="1" customHeight="1">
      <c r="A100" s="71" t="s">
        <v>26</v>
      </c>
      <c r="B100" s="72">
        <v>4</v>
      </c>
      <c r="C100" s="73">
        <v>6</v>
      </c>
      <c r="D100" s="67" t="s">
        <v>74</v>
      </c>
      <c r="E100" s="74">
        <v>240</v>
      </c>
      <c r="F100" s="69"/>
    </row>
    <row r="101" spans="1:6" s="11" customFormat="1" ht="47.25" hidden="1">
      <c r="A101" s="75" t="s">
        <v>75</v>
      </c>
      <c r="B101" s="65">
        <v>4</v>
      </c>
      <c r="C101" s="66">
        <v>6</v>
      </c>
      <c r="D101" s="67" t="s">
        <v>74</v>
      </c>
      <c r="E101" s="76">
        <v>400</v>
      </c>
      <c r="F101" s="69">
        <f>F102</f>
        <v>0</v>
      </c>
    </row>
    <row r="102" spans="1:6" s="11" customFormat="1" ht="15.75" hidden="1">
      <c r="A102" s="77" t="s">
        <v>76</v>
      </c>
      <c r="B102" s="72">
        <v>4</v>
      </c>
      <c r="C102" s="73">
        <v>6</v>
      </c>
      <c r="D102" s="67" t="s">
        <v>74</v>
      </c>
      <c r="E102" s="74">
        <v>410</v>
      </c>
      <c r="F102" s="69"/>
    </row>
    <row r="103" spans="1:6" s="11" customFormat="1" ht="15.75" hidden="1">
      <c r="A103" s="64" t="s">
        <v>77</v>
      </c>
      <c r="B103" s="65">
        <v>4</v>
      </c>
      <c r="C103" s="66">
        <v>6</v>
      </c>
      <c r="D103" s="67" t="s">
        <v>78</v>
      </c>
      <c r="E103" s="70"/>
      <c r="F103" s="69">
        <f>F104+F106+F108</f>
        <v>0</v>
      </c>
    </row>
    <row r="104" spans="1:6" s="11" customFormat="1" ht="31.5" hidden="1">
      <c r="A104" s="21" t="s">
        <v>25</v>
      </c>
      <c r="B104" s="65">
        <v>4</v>
      </c>
      <c r="C104" s="66">
        <v>6</v>
      </c>
      <c r="D104" s="67" t="s">
        <v>78</v>
      </c>
      <c r="E104" s="70">
        <v>200</v>
      </c>
      <c r="F104" s="78">
        <f>F105</f>
        <v>0</v>
      </c>
    </row>
    <row r="105" spans="1:6" s="11" customFormat="1" ht="30" hidden="1" customHeight="1">
      <c r="A105" s="71" t="s">
        <v>26</v>
      </c>
      <c r="B105" s="72">
        <v>4</v>
      </c>
      <c r="C105" s="73">
        <v>6</v>
      </c>
      <c r="D105" s="67" t="s">
        <v>78</v>
      </c>
      <c r="E105" s="74">
        <v>240</v>
      </c>
      <c r="F105" s="79"/>
    </row>
    <row r="106" spans="1:6" s="11" customFormat="1" ht="47.25" hidden="1">
      <c r="A106" s="75" t="s">
        <v>75</v>
      </c>
      <c r="B106" s="65">
        <v>4</v>
      </c>
      <c r="C106" s="66">
        <v>6</v>
      </c>
      <c r="D106" s="67" t="s">
        <v>78</v>
      </c>
      <c r="E106" s="76">
        <v>400</v>
      </c>
      <c r="F106" s="79">
        <f>F107</f>
        <v>0</v>
      </c>
    </row>
    <row r="107" spans="1:6" s="11" customFormat="1" ht="15.75" hidden="1">
      <c r="A107" s="77" t="s">
        <v>76</v>
      </c>
      <c r="B107" s="72">
        <v>4</v>
      </c>
      <c r="C107" s="73">
        <v>6</v>
      </c>
      <c r="D107" s="67" t="s">
        <v>78</v>
      </c>
      <c r="E107" s="74">
        <v>410</v>
      </c>
      <c r="F107" s="79"/>
    </row>
    <row r="108" spans="1:6" s="11" customFormat="1" ht="15.75" hidden="1">
      <c r="A108" s="71" t="s">
        <v>27</v>
      </c>
      <c r="B108" s="65">
        <v>4</v>
      </c>
      <c r="C108" s="66">
        <v>6</v>
      </c>
      <c r="D108" s="67" t="s">
        <v>78</v>
      </c>
      <c r="E108" s="70">
        <v>800</v>
      </c>
      <c r="F108" s="78">
        <f>F109</f>
        <v>0</v>
      </c>
    </row>
    <row r="109" spans="1:6" s="11" customFormat="1" ht="63" hidden="1">
      <c r="A109" s="77" t="s">
        <v>79</v>
      </c>
      <c r="B109" s="73">
        <v>4</v>
      </c>
      <c r="C109" s="73">
        <v>6</v>
      </c>
      <c r="D109" s="115" t="s">
        <v>78</v>
      </c>
      <c r="E109" s="74">
        <v>810</v>
      </c>
      <c r="F109" s="79"/>
    </row>
    <row r="110" spans="1:6" s="11" customFormat="1" ht="15.75">
      <c r="A110" s="44" t="s">
        <v>80</v>
      </c>
      <c r="B110" s="29">
        <v>4</v>
      </c>
      <c r="C110" s="29">
        <v>9</v>
      </c>
      <c r="D110" s="45" t="s">
        <v>11</v>
      </c>
      <c r="E110" s="31" t="s">
        <v>11</v>
      </c>
      <c r="F110" s="32">
        <f>F111</f>
        <v>3809.2</v>
      </c>
    </row>
    <row r="111" spans="1:6" s="11" customFormat="1" ht="31.5">
      <c r="A111" s="52" t="s">
        <v>81</v>
      </c>
      <c r="B111" s="35">
        <v>4</v>
      </c>
      <c r="C111" s="35">
        <v>9</v>
      </c>
      <c r="D111" s="53" t="s">
        <v>82</v>
      </c>
      <c r="E111" s="31"/>
      <c r="F111" s="38">
        <f>F112+F115+F118+F123</f>
        <v>3809.2</v>
      </c>
    </row>
    <row r="112" spans="1:6" s="11" customFormat="1" ht="75.75" customHeight="1">
      <c r="A112" s="128" t="s">
        <v>186</v>
      </c>
      <c r="B112" s="35">
        <v>4</v>
      </c>
      <c r="C112" s="35">
        <v>9</v>
      </c>
      <c r="D112" s="53" t="s">
        <v>172</v>
      </c>
      <c r="E112" s="31"/>
      <c r="F112" s="38">
        <f>F113</f>
        <v>85.5</v>
      </c>
    </row>
    <row r="113" spans="1:6" s="11" customFormat="1" ht="31.5">
      <c r="A113" s="52" t="s">
        <v>84</v>
      </c>
      <c r="B113" s="35">
        <v>4</v>
      </c>
      <c r="C113" s="35">
        <v>9</v>
      </c>
      <c r="D113" s="53" t="s">
        <v>172</v>
      </c>
      <c r="E113" s="37">
        <v>200</v>
      </c>
      <c r="F113" s="38">
        <f>F114</f>
        <v>85.5</v>
      </c>
    </row>
    <row r="114" spans="1:6" s="11" customFormat="1" ht="15.75">
      <c r="A114" s="52" t="s">
        <v>85</v>
      </c>
      <c r="B114" s="35">
        <v>4</v>
      </c>
      <c r="C114" s="35">
        <v>9</v>
      </c>
      <c r="D114" s="53" t="s">
        <v>172</v>
      </c>
      <c r="E114" s="37">
        <v>240</v>
      </c>
      <c r="F114" s="134">
        <f>85.4+0.1</f>
        <v>85.5</v>
      </c>
    </row>
    <row r="115" spans="1:6" s="11" customFormat="1" ht="45" customHeight="1">
      <c r="A115" s="21" t="s">
        <v>168</v>
      </c>
      <c r="B115" s="22">
        <v>4</v>
      </c>
      <c r="C115" s="23">
        <v>9</v>
      </c>
      <c r="D115" s="24" t="s">
        <v>83</v>
      </c>
      <c r="E115" s="25"/>
      <c r="F115" s="38">
        <f>F116</f>
        <v>1390.4</v>
      </c>
    </row>
    <row r="116" spans="1:6" s="11" customFormat="1" ht="30" customHeight="1">
      <c r="A116" s="21" t="s">
        <v>25</v>
      </c>
      <c r="B116" s="22">
        <v>4</v>
      </c>
      <c r="C116" s="23">
        <v>9</v>
      </c>
      <c r="D116" s="24" t="s">
        <v>83</v>
      </c>
      <c r="E116" s="25">
        <v>200</v>
      </c>
      <c r="F116" s="38">
        <f>F117</f>
        <v>1390.4</v>
      </c>
    </row>
    <row r="117" spans="1:6" s="11" customFormat="1" ht="30" customHeight="1">
      <c r="A117" s="33" t="s">
        <v>26</v>
      </c>
      <c r="B117" s="22">
        <v>4</v>
      </c>
      <c r="C117" s="23">
        <v>9</v>
      </c>
      <c r="D117" s="24" t="s">
        <v>83</v>
      </c>
      <c r="E117" s="25">
        <v>240</v>
      </c>
      <c r="F117" s="134">
        <f>1416.4+18.6-44.6</f>
        <v>1390.4</v>
      </c>
    </row>
    <row r="118" spans="1:6" s="11" customFormat="1" ht="45" customHeight="1">
      <c r="A118" s="21" t="s">
        <v>86</v>
      </c>
      <c r="B118" s="22">
        <v>4</v>
      </c>
      <c r="C118" s="23">
        <v>9</v>
      </c>
      <c r="D118" s="24" t="s">
        <v>87</v>
      </c>
      <c r="E118" s="31"/>
      <c r="F118" s="38">
        <f>F119+F121</f>
        <v>957.6</v>
      </c>
    </row>
    <row r="119" spans="1:6" s="11" customFormat="1" ht="31.5">
      <c r="A119" s="21" t="s">
        <v>25</v>
      </c>
      <c r="B119" s="22">
        <v>4</v>
      </c>
      <c r="C119" s="23">
        <v>9</v>
      </c>
      <c r="D119" s="24" t="s">
        <v>87</v>
      </c>
      <c r="E119" s="37">
        <v>200</v>
      </c>
      <c r="F119" s="38">
        <f>F120</f>
        <v>957.6</v>
      </c>
    </row>
    <row r="120" spans="1:6" s="11" customFormat="1" ht="30" customHeight="1">
      <c r="A120" s="33" t="s">
        <v>26</v>
      </c>
      <c r="B120" s="22">
        <v>4</v>
      </c>
      <c r="C120" s="23">
        <v>9</v>
      </c>
      <c r="D120" s="24" t="s">
        <v>87</v>
      </c>
      <c r="E120" s="37">
        <v>240</v>
      </c>
      <c r="F120" s="38">
        <v>957.6</v>
      </c>
    </row>
    <row r="121" spans="1:6" s="11" customFormat="1" ht="31.5" hidden="1">
      <c r="A121" s="21" t="s">
        <v>104</v>
      </c>
      <c r="B121" s="35">
        <v>4</v>
      </c>
      <c r="C121" s="35">
        <v>9</v>
      </c>
      <c r="D121" s="53" t="s">
        <v>87</v>
      </c>
      <c r="E121" s="37">
        <v>400</v>
      </c>
      <c r="F121" s="38">
        <f>F122</f>
        <v>0</v>
      </c>
    </row>
    <row r="122" spans="1:6" s="11" customFormat="1" ht="15.75" hidden="1">
      <c r="A122" s="33" t="s">
        <v>76</v>
      </c>
      <c r="B122" s="35">
        <v>4</v>
      </c>
      <c r="C122" s="35">
        <v>9</v>
      </c>
      <c r="D122" s="53" t="s">
        <v>87</v>
      </c>
      <c r="E122" s="37">
        <v>410</v>
      </c>
      <c r="F122" s="38"/>
    </row>
    <row r="123" spans="1:6" s="11" customFormat="1" ht="61.5" customHeight="1">
      <c r="A123" s="128" t="s">
        <v>185</v>
      </c>
      <c r="B123" s="35">
        <v>4</v>
      </c>
      <c r="C123" s="35">
        <v>9</v>
      </c>
      <c r="D123" s="53" t="s">
        <v>171</v>
      </c>
      <c r="E123" s="37"/>
      <c r="F123" s="38">
        <f>F124</f>
        <v>1375.7</v>
      </c>
    </row>
    <row r="124" spans="1:6" s="11" customFormat="1" ht="31.5">
      <c r="A124" s="21" t="s">
        <v>25</v>
      </c>
      <c r="B124" s="35">
        <v>4</v>
      </c>
      <c r="C124" s="35">
        <v>9</v>
      </c>
      <c r="D124" s="53" t="s">
        <v>171</v>
      </c>
      <c r="E124" s="37">
        <v>200</v>
      </c>
      <c r="F124" s="38">
        <f>F125</f>
        <v>1375.7</v>
      </c>
    </row>
    <row r="125" spans="1:6" s="11" customFormat="1" ht="30" customHeight="1">
      <c r="A125" s="33" t="s">
        <v>26</v>
      </c>
      <c r="B125" s="35">
        <v>4</v>
      </c>
      <c r="C125" s="35">
        <v>9</v>
      </c>
      <c r="D125" s="53" t="s">
        <v>171</v>
      </c>
      <c r="E125" s="37">
        <v>240</v>
      </c>
      <c r="F125" s="38">
        <v>1375.7</v>
      </c>
    </row>
    <row r="126" spans="1:6" s="11" customFormat="1" ht="15.75">
      <c r="A126" s="27" t="s">
        <v>93</v>
      </c>
      <c r="B126" s="28">
        <v>5</v>
      </c>
      <c r="C126" s="29" t="s">
        <v>11</v>
      </c>
      <c r="D126" s="30" t="s">
        <v>11</v>
      </c>
      <c r="E126" s="31" t="s">
        <v>11</v>
      </c>
      <c r="F126" s="32">
        <f>F127+F137+F145</f>
        <v>2727.06</v>
      </c>
    </row>
    <row r="127" spans="1:6" s="11" customFormat="1" ht="15.75" hidden="1">
      <c r="A127" s="15" t="s">
        <v>94</v>
      </c>
      <c r="B127" s="16">
        <v>5</v>
      </c>
      <c r="C127" s="17">
        <v>1</v>
      </c>
      <c r="D127" s="18" t="s">
        <v>11</v>
      </c>
      <c r="E127" s="19" t="s">
        <v>11</v>
      </c>
      <c r="F127" s="26">
        <f>F128</f>
        <v>0</v>
      </c>
    </row>
    <row r="128" spans="1:6" s="11" customFormat="1" ht="15.75" hidden="1">
      <c r="A128" s="21" t="s">
        <v>95</v>
      </c>
      <c r="B128" s="22">
        <v>5</v>
      </c>
      <c r="C128" s="23">
        <v>1</v>
      </c>
      <c r="D128" s="24" t="s">
        <v>14</v>
      </c>
      <c r="E128" s="25"/>
      <c r="F128" s="26">
        <f>F129+F132</f>
        <v>0</v>
      </c>
    </row>
    <row r="129" spans="1:6" s="11" customFormat="1" ht="31.5" hidden="1">
      <c r="A129" s="21" t="s">
        <v>96</v>
      </c>
      <c r="B129" s="22">
        <v>5</v>
      </c>
      <c r="C129" s="23">
        <v>1</v>
      </c>
      <c r="D129" s="24" t="s">
        <v>97</v>
      </c>
      <c r="E129" s="25"/>
      <c r="F129" s="26">
        <f>F130</f>
        <v>0</v>
      </c>
    </row>
    <row r="130" spans="1:6" s="11" customFormat="1" ht="31.5" hidden="1">
      <c r="A130" s="21" t="s">
        <v>25</v>
      </c>
      <c r="B130" s="22">
        <v>5</v>
      </c>
      <c r="C130" s="23">
        <v>1</v>
      </c>
      <c r="D130" s="24" t="s">
        <v>97</v>
      </c>
      <c r="E130" s="25">
        <v>200</v>
      </c>
      <c r="F130" s="26">
        <f>F131</f>
        <v>0</v>
      </c>
    </row>
    <row r="131" spans="1:6" s="11" customFormat="1" ht="47.25" hidden="1">
      <c r="A131" s="33" t="s">
        <v>26</v>
      </c>
      <c r="B131" s="22">
        <v>5</v>
      </c>
      <c r="C131" s="23">
        <v>1</v>
      </c>
      <c r="D131" s="24" t="s">
        <v>97</v>
      </c>
      <c r="E131" s="25">
        <v>240</v>
      </c>
      <c r="F131" s="26"/>
    </row>
    <row r="132" spans="1:6" s="11" customFormat="1" ht="20.100000000000001" hidden="1" customHeight="1">
      <c r="A132" s="33" t="s">
        <v>98</v>
      </c>
      <c r="B132" s="22">
        <v>5</v>
      </c>
      <c r="C132" s="23">
        <v>1</v>
      </c>
      <c r="D132" s="24" t="s">
        <v>99</v>
      </c>
      <c r="E132" s="25"/>
      <c r="F132" s="26">
        <f>F133+F135</f>
        <v>0</v>
      </c>
    </row>
    <row r="133" spans="1:6" s="11" customFormat="1" ht="31.5" hidden="1">
      <c r="A133" s="21" t="s">
        <v>25</v>
      </c>
      <c r="B133" s="22">
        <v>5</v>
      </c>
      <c r="C133" s="23">
        <v>1</v>
      </c>
      <c r="D133" s="24" t="s">
        <v>99</v>
      </c>
      <c r="E133" s="25">
        <v>200</v>
      </c>
      <c r="F133" s="26">
        <f>F134</f>
        <v>0</v>
      </c>
    </row>
    <row r="134" spans="1:6" s="11" customFormat="1" ht="30" hidden="1" customHeight="1">
      <c r="A134" s="33" t="s">
        <v>26</v>
      </c>
      <c r="B134" s="22">
        <v>5</v>
      </c>
      <c r="C134" s="23">
        <v>1</v>
      </c>
      <c r="D134" s="24" t="s">
        <v>99</v>
      </c>
      <c r="E134" s="25">
        <v>240</v>
      </c>
      <c r="F134" s="26"/>
    </row>
    <row r="135" spans="1:6" s="11" customFormat="1" ht="15.75" hidden="1">
      <c r="A135" s="52" t="s">
        <v>27</v>
      </c>
      <c r="B135" s="35">
        <v>5</v>
      </c>
      <c r="C135" s="35">
        <v>1</v>
      </c>
      <c r="D135" s="53" t="s">
        <v>99</v>
      </c>
      <c r="E135" s="37">
        <v>800</v>
      </c>
      <c r="F135" s="38">
        <f>F136</f>
        <v>0</v>
      </c>
    </row>
    <row r="136" spans="1:6" s="11" customFormat="1" ht="15.75" hidden="1">
      <c r="A136" s="52" t="s">
        <v>28</v>
      </c>
      <c r="B136" s="35">
        <v>5</v>
      </c>
      <c r="C136" s="35">
        <v>1</v>
      </c>
      <c r="D136" s="53" t="s">
        <v>99</v>
      </c>
      <c r="E136" s="37">
        <v>850</v>
      </c>
      <c r="F136" s="38"/>
    </row>
    <row r="137" spans="1:6" s="11" customFormat="1" ht="15.75">
      <c r="A137" s="44" t="s">
        <v>100</v>
      </c>
      <c r="B137" s="29">
        <v>5</v>
      </c>
      <c r="C137" s="29">
        <v>2</v>
      </c>
      <c r="D137" s="45"/>
      <c r="E137" s="31" t="s">
        <v>11</v>
      </c>
      <c r="F137" s="32">
        <f>F138</f>
        <v>1463.46</v>
      </c>
    </row>
    <row r="138" spans="1:6" s="11" customFormat="1" ht="66" customHeight="1">
      <c r="A138" s="52" t="s">
        <v>101</v>
      </c>
      <c r="B138" s="35">
        <v>5</v>
      </c>
      <c r="C138" s="35">
        <v>2</v>
      </c>
      <c r="D138" s="53" t="s">
        <v>102</v>
      </c>
      <c r="E138" s="37"/>
      <c r="F138" s="38">
        <f>F139+F142</f>
        <v>1463.46</v>
      </c>
    </row>
    <row r="139" spans="1:6" s="11" customFormat="1" ht="66.75" customHeight="1">
      <c r="A139" s="52" t="s">
        <v>183</v>
      </c>
      <c r="B139" s="35">
        <v>5</v>
      </c>
      <c r="C139" s="35">
        <v>2</v>
      </c>
      <c r="D139" s="53" t="s">
        <v>166</v>
      </c>
      <c r="E139" s="37"/>
      <c r="F139" s="38">
        <f>F140</f>
        <v>1390.3</v>
      </c>
    </row>
    <row r="140" spans="1:6" s="11" customFormat="1" ht="30" customHeight="1">
      <c r="A140" s="21" t="s">
        <v>104</v>
      </c>
      <c r="B140" s="35">
        <v>5</v>
      </c>
      <c r="C140" s="35">
        <v>2</v>
      </c>
      <c r="D140" s="53" t="s">
        <v>166</v>
      </c>
      <c r="E140" s="25">
        <v>400</v>
      </c>
      <c r="F140" s="38">
        <f>F141</f>
        <v>1390.3</v>
      </c>
    </row>
    <row r="141" spans="1:6" s="11" customFormat="1" ht="20.100000000000001" customHeight="1">
      <c r="A141" s="33" t="s">
        <v>76</v>
      </c>
      <c r="B141" s="35">
        <v>5</v>
      </c>
      <c r="C141" s="35">
        <v>2</v>
      </c>
      <c r="D141" s="53" t="s">
        <v>166</v>
      </c>
      <c r="E141" s="25">
        <v>410</v>
      </c>
      <c r="F141" s="38">
        <v>1390.3</v>
      </c>
    </row>
    <row r="142" spans="1:6" s="11" customFormat="1" ht="65.25" customHeight="1">
      <c r="A142" s="52" t="s">
        <v>184</v>
      </c>
      <c r="B142" s="35">
        <v>5</v>
      </c>
      <c r="C142" s="35">
        <v>2</v>
      </c>
      <c r="D142" s="36" t="s">
        <v>103</v>
      </c>
      <c r="E142" s="25"/>
      <c r="F142" s="38">
        <f>F143</f>
        <v>73.16</v>
      </c>
    </row>
    <row r="143" spans="1:6" s="11" customFormat="1" ht="31.5">
      <c r="A143" s="21" t="s">
        <v>104</v>
      </c>
      <c r="B143" s="35">
        <v>5</v>
      </c>
      <c r="C143" s="35">
        <v>2</v>
      </c>
      <c r="D143" s="36" t="s">
        <v>103</v>
      </c>
      <c r="E143" s="25">
        <v>400</v>
      </c>
      <c r="F143" s="38">
        <f>F144</f>
        <v>73.16</v>
      </c>
    </row>
    <row r="144" spans="1:6" s="11" customFormat="1" ht="15.75">
      <c r="A144" s="33" t="s">
        <v>76</v>
      </c>
      <c r="B144" s="35">
        <v>5</v>
      </c>
      <c r="C144" s="35">
        <v>2</v>
      </c>
      <c r="D144" s="36" t="s">
        <v>103</v>
      </c>
      <c r="E144" s="25">
        <v>410</v>
      </c>
      <c r="F144" s="135">
        <f>73.2-0.04</f>
        <v>73.16</v>
      </c>
    </row>
    <row r="145" spans="1:6" s="11" customFormat="1" ht="15.75">
      <c r="A145" s="27" t="s">
        <v>105</v>
      </c>
      <c r="B145" s="16">
        <v>5</v>
      </c>
      <c r="C145" s="17">
        <v>3</v>
      </c>
      <c r="D145" s="18"/>
      <c r="E145" s="19"/>
      <c r="F145" s="20">
        <f>F146</f>
        <v>1263.5999999999999</v>
      </c>
    </row>
    <row r="146" spans="1:6" s="11" customFormat="1" ht="47.25">
      <c r="A146" s="21" t="s">
        <v>106</v>
      </c>
      <c r="B146" s="22">
        <v>5</v>
      </c>
      <c r="C146" s="23">
        <v>3</v>
      </c>
      <c r="D146" s="24" t="s">
        <v>107</v>
      </c>
      <c r="E146" s="25" t="s">
        <v>11</v>
      </c>
      <c r="F146" s="26">
        <f>F147+F151+F157+F163</f>
        <v>1263.5999999999999</v>
      </c>
    </row>
    <row r="147" spans="1:6" s="11" customFormat="1" ht="45" customHeight="1">
      <c r="A147" s="21" t="s">
        <v>108</v>
      </c>
      <c r="B147" s="22">
        <v>5</v>
      </c>
      <c r="C147" s="23">
        <v>3</v>
      </c>
      <c r="D147" s="24" t="s">
        <v>109</v>
      </c>
      <c r="E147" s="25"/>
      <c r="F147" s="26">
        <f>F148</f>
        <v>845.9</v>
      </c>
    </row>
    <row r="148" spans="1:6" s="11" customFormat="1" ht="63">
      <c r="A148" s="21" t="s">
        <v>110</v>
      </c>
      <c r="B148" s="22">
        <v>5</v>
      </c>
      <c r="C148" s="23">
        <v>3</v>
      </c>
      <c r="D148" s="24" t="s">
        <v>111</v>
      </c>
      <c r="E148" s="25"/>
      <c r="F148" s="26">
        <f>F149</f>
        <v>845.9</v>
      </c>
    </row>
    <row r="149" spans="1:6" s="11" customFormat="1" ht="31.5">
      <c r="A149" s="21" t="s">
        <v>25</v>
      </c>
      <c r="B149" s="22">
        <v>5</v>
      </c>
      <c r="C149" s="23">
        <v>3</v>
      </c>
      <c r="D149" s="24" t="s">
        <v>111</v>
      </c>
      <c r="E149" s="25">
        <v>200</v>
      </c>
      <c r="F149" s="26">
        <f>F150</f>
        <v>845.9</v>
      </c>
    </row>
    <row r="150" spans="1:6" s="11" customFormat="1" ht="30" customHeight="1">
      <c r="A150" s="21" t="s">
        <v>26</v>
      </c>
      <c r="B150" s="22">
        <v>5</v>
      </c>
      <c r="C150" s="23">
        <v>3</v>
      </c>
      <c r="D150" s="24" t="s">
        <v>111</v>
      </c>
      <c r="E150" s="25">
        <v>240</v>
      </c>
      <c r="F150" s="135">
        <f>821.5+24.4</f>
        <v>845.9</v>
      </c>
    </row>
    <row r="151" spans="1:6" s="11" customFormat="1" ht="47.25" hidden="1">
      <c r="A151" s="21" t="s">
        <v>112</v>
      </c>
      <c r="B151" s="22">
        <v>5</v>
      </c>
      <c r="C151" s="23">
        <v>3</v>
      </c>
      <c r="D151" s="24" t="s">
        <v>113</v>
      </c>
      <c r="E151" s="25"/>
      <c r="F151" s="26">
        <f>F152</f>
        <v>0</v>
      </c>
    </row>
    <row r="152" spans="1:6" s="11" customFormat="1" ht="63" hidden="1">
      <c r="A152" s="21" t="s">
        <v>114</v>
      </c>
      <c r="B152" s="22">
        <v>5</v>
      </c>
      <c r="C152" s="23">
        <v>3</v>
      </c>
      <c r="D152" s="24" t="s">
        <v>115</v>
      </c>
      <c r="E152" s="25"/>
      <c r="F152" s="26">
        <f>F153+F155</f>
        <v>0</v>
      </c>
    </row>
    <row r="153" spans="1:6" s="11" customFormat="1" ht="31.5" hidden="1">
      <c r="A153" s="21" t="s">
        <v>25</v>
      </c>
      <c r="B153" s="22">
        <v>5</v>
      </c>
      <c r="C153" s="23">
        <v>3</v>
      </c>
      <c r="D153" s="24" t="s">
        <v>115</v>
      </c>
      <c r="E153" s="25">
        <v>200</v>
      </c>
      <c r="F153" s="26">
        <f>F154</f>
        <v>0</v>
      </c>
    </row>
    <row r="154" spans="1:6" s="11" customFormat="1" ht="47.25" hidden="1">
      <c r="A154" s="21" t="s">
        <v>26</v>
      </c>
      <c r="B154" s="22">
        <v>5</v>
      </c>
      <c r="C154" s="23">
        <v>3</v>
      </c>
      <c r="D154" s="24" t="s">
        <v>115</v>
      </c>
      <c r="E154" s="25">
        <v>240</v>
      </c>
      <c r="F154" s="26">
        <f>5-5</f>
        <v>0</v>
      </c>
    </row>
    <row r="155" spans="1:6" s="11" customFormat="1" ht="15.75" hidden="1">
      <c r="A155" s="21" t="s">
        <v>27</v>
      </c>
      <c r="B155" s="22">
        <v>5</v>
      </c>
      <c r="C155" s="23">
        <v>3</v>
      </c>
      <c r="D155" s="24" t="s">
        <v>115</v>
      </c>
      <c r="E155" s="25">
        <v>800</v>
      </c>
      <c r="F155" s="26">
        <f>F156</f>
        <v>0</v>
      </c>
    </row>
    <row r="156" spans="1:6" s="11" customFormat="1" ht="63" hidden="1">
      <c r="A156" s="33" t="s">
        <v>79</v>
      </c>
      <c r="B156" s="22">
        <v>5</v>
      </c>
      <c r="C156" s="23">
        <v>3</v>
      </c>
      <c r="D156" s="24" t="s">
        <v>115</v>
      </c>
      <c r="E156" s="25">
        <v>810</v>
      </c>
      <c r="F156" s="26"/>
    </row>
    <row r="157" spans="1:6" s="11" customFormat="1" ht="63">
      <c r="A157" s="21" t="s">
        <v>116</v>
      </c>
      <c r="B157" s="22">
        <v>5</v>
      </c>
      <c r="C157" s="23">
        <v>3</v>
      </c>
      <c r="D157" s="24" t="s">
        <v>117</v>
      </c>
      <c r="E157" s="25"/>
      <c r="F157" s="136">
        <f>F158</f>
        <v>3.4</v>
      </c>
    </row>
    <row r="158" spans="1:6" s="11" customFormat="1" ht="78.75">
      <c r="A158" s="21" t="s">
        <v>118</v>
      </c>
      <c r="B158" s="22">
        <v>5</v>
      </c>
      <c r="C158" s="23">
        <v>3</v>
      </c>
      <c r="D158" s="24" t="s">
        <v>119</v>
      </c>
      <c r="E158" s="25"/>
      <c r="F158" s="26">
        <f>F159+F161</f>
        <v>3.4</v>
      </c>
    </row>
    <row r="159" spans="1:6" s="11" customFormat="1" ht="31.5">
      <c r="A159" s="21" t="s">
        <v>25</v>
      </c>
      <c r="B159" s="22">
        <v>5</v>
      </c>
      <c r="C159" s="23">
        <v>3</v>
      </c>
      <c r="D159" s="24" t="s">
        <v>119</v>
      </c>
      <c r="E159" s="25">
        <v>200</v>
      </c>
      <c r="F159" s="26">
        <f>F160</f>
        <v>3.4</v>
      </c>
    </row>
    <row r="160" spans="1:6" s="11" customFormat="1" ht="30" customHeight="1">
      <c r="A160" s="21" t="s">
        <v>26</v>
      </c>
      <c r="B160" s="22">
        <v>5</v>
      </c>
      <c r="C160" s="23">
        <v>3</v>
      </c>
      <c r="D160" s="24" t="s">
        <v>119</v>
      </c>
      <c r="E160" s="25">
        <v>240</v>
      </c>
      <c r="F160" s="26">
        <v>3.4</v>
      </c>
    </row>
    <row r="161" spans="1:6" s="11" customFormat="1" ht="15.75" hidden="1">
      <c r="A161" s="21" t="s">
        <v>27</v>
      </c>
      <c r="B161" s="22">
        <v>5</v>
      </c>
      <c r="C161" s="23">
        <v>3</v>
      </c>
      <c r="D161" s="24" t="s">
        <v>119</v>
      </c>
      <c r="E161" s="25">
        <v>800</v>
      </c>
      <c r="F161" s="26">
        <f>F162</f>
        <v>0</v>
      </c>
    </row>
    <row r="162" spans="1:6" s="11" customFormat="1" ht="63" hidden="1">
      <c r="A162" s="33" t="s">
        <v>79</v>
      </c>
      <c r="B162" s="22">
        <v>5</v>
      </c>
      <c r="C162" s="23">
        <v>3</v>
      </c>
      <c r="D162" s="24" t="s">
        <v>119</v>
      </c>
      <c r="E162" s="25">
        <v>810</v>
      </c>
      <c r="F162" s="26"/>
    </row>
    <row r="163" spans="1:6" s="11" customFormat="1" ht="78.75">
      <c r="A163" s="21" t="s">
        <v>120</v>
      </c>
      <c r="B163" s="22">
        <v>5</v>
      </c>
      <c r="C163" s="23">
        <v>3</v>
      </c>
      <c r="D163" s="24" t="s">
        <v>121</v>
      </c>
      <c r="E163" s="25"/>
      <c r="F163" s="26">
        <f>F164</f>
        <v>414.3</v>
      </c>
    </row>
    <row r="164" spans="1:6" s="11" customFormat="1" ht="78.75">
      <c r="A164" s="52" t="s">
        <v>122</v>
      </c>
      <c r="B164" s="35">
        <v>5</v>
      </c>
      <c r="C164" s="35">
        <v>3</v>
      </c>
      <c r="D164" s="53" t="s">
        <v>123</v>
      </c>
      <c r="E164" s="37"/>
      <c r="F164" s="38">
        <f>F165+F167</f>
        <v>414.3</v>
      </c>
    </row>
    <row r="165" spans="1:6" s="11" customFormat="1" ht="31.5">
      <c r="A165" s="52" t="s">
        <v>25</v>
      </c>
      <c r="B165" s="35">
        <v>5</v>
      </c>
      <c r="C165" s="35">
        <v>3</v>
      </c>
      <c r="D165" s="53" t="s">
        <v>123</v>
      </c>
      <c r="E165" s="37">
        <v>200</v>
      </c>
      <c r="F165" s="38">
        <f>F166</f>
        <v>414.3</v>
      </c>
    </row>
    <row r="166" spans="1:6" s="11" customFormat="1" ht="30" customHeight="1">
      <c r="A166" s="52" t="s">
        <v>26</v>
      </c>
      <c r="B166" s="35">
        <v>5</v>
      </c>
      <c r="C166" s="35">
        <v>3</v>
      </c>
      <c r="D166" s="53" t="s">
        <v>123</v>
      </c>
      <c r="E166" s="37">
        <v>240</v>
      </c>
      <c r="F166" s="134">
        <f>445.6-30.3-1</f>
        <v>414.3</v>
      </c>
    </row>
    <row r="167" spans="1:6" s="11" customFormat="1" ht="15.75" hidden="1">
      <c r="A167" s="52" t="s">
        <v>27</v>
      </c>
      <c r="B167" s="35">
        <v>5</v>
      </c>
      <c r="C167" s="35">
        <v>3</v>
      </c>
      <c r="D167" s="53" t="s">
        <v>123</v>
      </c>
      <c r="E167" s="37">
        <v>800</v>
      </c>
      <c r="F167" s="38">
        <f>F168</f>
        <v>0</v>
      </c>
    </row>
    <row r="168" spans="1:6" s="11" customFormat="1" ht="63" hidden="1">
      <c r="A168" s="52" t="s">
        <v>79</v>
      </c>
      <c r="B168" s="35">
        <v>5</v>
      </c>
      <c r="C168" s="35">
        <v>3</v>
      </c>
      <c r="D168" s="53" t="s">
        <v>123</v>
      </c>
      <c r="E168" s="37">
        <v>810</v>
      </c>
      <c r="F168" s="38"/>
    </row>
    <row r="169" spans="1:6" s="11" customFormat="1" ht="15.75" hidden="1">
      <c r="A169" s="52" t="s">
        <v>13</v>
      </c>
      <c r="B169" s="35">
        <v>5</v>
      </c>
      <c r="C169" s="35">
        <v>3</v>
      </c>
      <c r="D169" s="53" t="s">
        <v>14</v>
      </c>
      <c r="E169" s="37" t="s">
        <v>11</v>
      </c>
      <c r="F169" s="38">
        <f>F170+F177+F182+F187</f>
        <v>0</v>
      </c>
    </row>
    <row r="170" spans="1:6" s="11" customFormat="1" ht="15.75" hidden="1">
      <c r="A170" s="52" t="s">
        <v>124</v>
      </c>
      <c r="B170" s="35">
        <v>5</v>
      </c>
      <c r="C170" s="35">
        <v>3</v>
      </c>
      <c r="D170" s="53" t="s">
        <v>125</v>
      </c>
      <c r="E170" s="37"/>
      <c r="F170" s="38">
        <f>F171+F173+F175</f>
        <v>0</v>
      </c>
    </row>
    <row r="171" spans="1:6" s="11" customFormat="1" ht="31.5" hidden="1">
      <c r="A171" s="52" t="s">
        <v>25</v>
      </c>
      <c r="B171" s="35">
        <v>5</v>
      </c>
      <c r="C171" s="35">
        <v>3</v>
      </c>
      <c r="D171" s="53" t="s">
        <v>125</v>
      </c>
      <c r="E171" s="37">
        <v>200</v>
      </c>
      <c r="F171" s="38">
        <f>F172</f>
        <v>0</v>
      </c>
    </row>
    <row r="172" spans="1:6" s="11" customFormat="1" ht="47.25" hidden="1">
      <c r="A172" s="52" t="s">
        <v>26</v>
      </c>
      <c r="B172" s="35">
        <v>5</v>
      </c>
      <c r="C172" s="35">
        <v>3</v>
      </c>
      <c r="D172" s="53" t="s">
        <v>125</v>
      </c>
      <c r="E172" s="37">
        <v>240</v>
      </c>
      <c r="F172" s="38"/>
    </row>
    <row r="173" spans="1:6" s="11" customFormat="1" ht="47.25" hidden="1">
      <c r="A173" s="52" t="s">
        <v>75</v>
      </c>
      <c r="B173" s="35">
        <v>5</v>
      </c>
      <c r="C173" s="35">
        <v>3</v>
      </c>
      <c r="D173" s="53" t="s">
        <v>125</v>
      </c>
      <c r="E173" s="37">
        <v>400</v>
      </c>
      <c r="F173" s="38">
        <f>F174</f>
        <v>0</v>
      </c>
    </row>
    <row r="174" spans="1:6" s="11" customFormat="1" ht="15.75" hidden="1">
      <c r="A174" s="52" t="s">
        <v>76</v>
      </c>
      <c r="B174" s="35">
        <v>5</v>
      </c>
      <c r="C174" s="35">
        <v>3</v>
      </c>
      <c r="D174" s="53" t="s">
        <v>125</v>
      </c>
      <c r="E174" s="37">
        <v>410</v>
      </c>
      <c r="F174" s="38"/>
    </row>
    <row r="175" spans="1:6" s="11" customFormat="1" ht="15.75" hidden="1">
      <c r="A175" s="52" t="s">
        <v>27</v>
      </c>
      <c r="B175" s="35">
        <v>5</v>
      </c>
      <c r="C175" s="35">
        <v>3</v>
      </c>
      <c r="D175" s="53" t="s">
        <v>125</v>
      </c>
      <c r="E175" s="37">
        <v>800</v>
      </c>
      <c r="F175" s="38">
        <f>F176</f>
        <v>0</v>
      </c>
    </row>
    <row r="176" spans="1:6" s="11" customFormat="1" ht="63" hidden="1">
      <c r="A176" s="52" t="s">
        <v>79</v>
      </c>
      <c r="B176" s="35">
        <v>5</v>
      </c>
      <c r="C176" s="35">
        <v>3</v>
      </c>
      <c r="D176" s="53" t="s">
        <v>125</v>
      </c>
      <c r="E176" s="37">
        <v>810</v>
      </c>
      <c r="F176" s="38"/>
    </row>
    <row r="177" spans="1:6" s="11" customFormat="1" ht="15.75" hidden="1">
      <c r="A177" s="52" t="s">
        <v>126</v>
      </c>
      <c r="B177" s="35">
        <v>5</v>
      </c>
      <c r="C177" s="35">
        <v>3</v>
      </c>
      <c r="D177" s="53" t="s">
        <v>127</v>
      </c>
      <c r="E177" s="37"/>
      <c r="F177" s="38">
        <f>F178+F180</f>
        <v>0</v>
      </c>
    </row>
    <row r="178" spans="1:6" s="11" customFormat="1" ht="31.5" hidden="1">
      <c r="A178" s="52" t="s">
        <v>25</v>
      </c>
      <c r="B178" s="35">
        <v>5</v>
      </c>
      <c r="C178" s="35">
        <v>3</v>
      </c>
      <c r="D178" s="53" t="s">
        <v>127</v>
      </c>
      <c r="E178" s="37">
        <v>200</v>
      </c>
      <c r="F178" s="38">
        <f>F179</f>
        <v>0</v>
      </c>
    </row>
    <row r="179" spans="1:6" s="11" customFormat="1" ht="47.25" hidden="1">
      <c r="A179" s="52" t="s">
        <v>26</v>
      </c>
      <c r="B179" s="35">
        <v>5</v>
      </c>
      <c r="C179" s="35">
        <v>3</v>
      </c>
      <c r="D179" s="53" t="s">
        <v>127</v>
      </c>
      <c r="E179" s="37">
        <v>240</v>
      </c>
      <c r="F179" s="38"/>
    </row>
    <row r="180" spans="1:6" s="11" customFormat="1" ht="15.75" hidden="1">
      <c r="A180" s="52" t="s">
        <v>27</v>
      </c>
      <c r="B180" s="35">
        <v>5</v>
      </c>
      <c r="C180" s="35">
        <v>3</v>
      </c>
      <c r="D180" s="53" t="s">
        <v>127</v>
      </c>
      <c r="E180" s="37">
        <v>800</v>
      </c>
      <c r="F180" s="38">
        <f>F181</f>
        <v>0</v>
      </c>
    </row>
    <row r="181" spans="1:6" s="11" customFormat="1" ht="63" hidden="1">
      <c r="A181" s="52" t="s">
        <v>79</v>
      </c>
      <c r="B181" s="35">
        <v>5</v>
      </c>
      <c r="C181" s="35">
        <v>3</v>
      </c>
      <c r="D181" s="53" t="s">
        <v>127</v>
      </c>
      <c r="E181" s="37">
        <v>810</v>
      </c>
      <c r="F181" s="38"/>
    </row>
    <row r="182" spans="1:6" s="11" customFormat="1" ht="15.75" hidden="1">
      <c r="A182" s="52" t="s">
        <v>128</v>
      </c>
      <c r="B182" s="35">
        <v>5</v>
      </c>
      <c r="C182" s="35">
        <v>3</v>
      </c>
      <c r="D182" s="53" t="s">
        <v>129</v>
      </c>
      <c r="E182" s="37"/>
      <c r="F182" s="38">
        <f>F183+F185</f>
        <v>0</v>
      </c>
    </row>
    <row r="183" spans="1:6" s="11" customFormat="1" ht="31.5" hidden="1">
      <c r="A183" s="52" t="s">
        <v>25</v>
      </c>
      <c r="B183" s="35">
        <v>5</v>
      </c>
      <c r="C183" s="35">
        <v>3</v>
      </c>
      <c r="D183" s="53" t="s">
        <v>129</v>
      </c>
      <c r="E183" s="37">
        <v>200</v>
      </c>
      <c r="F183" s="38">
        <f>F184</f>
        <v>0</v>
      </c>
    </row>
    <row r="184" spans="1:6" s="11" customFormat="1" ht="47.25" hidden="1">
      <c r="A184" s="52" t="s">
        <v>26</v>
      </c>
      <c r="B184" s="35">
        <v>5</v>
      </c>
      <c r="C184" s="35">
        <v>3</v>
      </c>
      <c r="D184" s="53" t="s">
        <v>129</v>
      </c>
      <c r="E184" s="37">
        <v>240</v>
      </c>
      <c r="F184" s="38"/>
    </row>
    <row r="185" spans="1:6" s="11" customFormat="1" ht="15.75" hidden="1">
      <c r="A185" s="52" t="s">
        <v>27</v>
      </c>
      <c r="B185" s="35">
        <v>5</v>
      </c>
      <c r="C185" s="35">
        <v>3</v>
      </c>
      <c r="D185" s="53" t="s">
        <v>129</v>
      </c>
      <c r="E185" s="37">
        <v>800</v>
      </c>
      <c r="F185" s="38">
        <f>F186</f>
        <v>0</v>
      </c>
    </row>
    <row r="186" spans="1:6" s="11" customFormat="1" ht="63" hidden="1">
      <c r="A186" s="52" t="s">
        <v>79</v>
      </c>
      <c r="B186" s="35">
        <v>5</v>
      </c>
      <c r="C186" s="35">
        <v>3</v>
      </c>
      <c r="D186" s="53" t="s">
        <v>129</v>
      </c>
      <c r="E186" s="37">
        <v>810</v>
      </c>
      <c r="F186" s="38"/>
    </row>
    <row r="187" spans="1:6" s="11" customFormat="1" ht="31.5" hidden="1">
      <c r="A187" s="52" t="s">
        <v>130</v>
      </c>
      <c r="B187" s="35">
        <v>5</v>
      </c>
      <c r="C187" s="35">
        <v>3</v>
      </c>
      <c r="D187" s="53" t="s">
        <v>131</v>
      </c>
      <c r="E187" s="37"/>
      <c r="F187" s="38">
        <f>F188+F190</f>
        <v>0</v>
      </c>
    </row>
    <row r="188" spans="1:6" s="11" customFormat="1" ht="31.5" hidden="1">
      <c r="A188" s="52" t="s">
        <v>25</v>
      </c>
      <c r="B188" s="35">
        <v>5</v>
      </c>
      <c r="C188" s="35">
        <v>3</v>
      </c>
      <c r="D188" s="53" t="s">
        <v>131</v>
      </c>
      <c r="E188" s="37">
        <v>200</v>
      </c>
      <c r="F188" s="38">
        <f>F189</f>
        <v>0</v>
      </c>
    </row>
    <row r="189" spans="1:6" s="11" customFormat="1" ht="47.25" hidden="1">
      <c r="A189" s="52" t="s">
        <v>26</v>
      </c>
      <c r="B189" s="35">
        <v>5</v>
      </c>
      <c r="C189" s="35">
        <v>3</v>
      </c>
      <c r="D189" s="53" t="s">
        <v>131</v>
      </c>
      <c r="E189" s="37">
        <v>240</v>
      </c>
      <c r="F189" s="38"/>
    </row>
    <row r="190" spans="1:6" s="11" customFormat="1" ht="15.75" hidden="1">
      <c r="A190" s="52" t="s">
        <v>27</v>
      </c>
      <c r="B190" s="35">
        <v>5</v>
      </c>
      <c r="C190" s="35">
        <v>3</v>
      </c>
      <c r="D190" s="53" t="s">
        <v>131</v>
      </c>
      <c r="E190" s="37">
        <v>800</v>
      </c>
      <c r="F190" s="38">
        <f>F191</f>
        <v>0</v>
      </c>
    </row>
    <row r="191" spans="1:6" s="11" customFormat="1" ht="63" hidden="1">
      <c r="A191" s="52" t="s">
        <v>79</v>
      </c>
      <c r="B191" s="35">
        <v>5</v>
      </c>
      <c r="C191" s="35">
        <v>3</v>
      </c>
      <c r="D191" s="53" t="s">
        <v>131</v>
      </c>
      <c r="E191" s="37">
        <v>810</v>
      </c>
      <c r="F191" s="38"/>
    </row>
    <row r="192" spans="1:6" s="11" customFormat="1" ht="15.75" hidden="1">
      <c r="A192" s="44" t="s">
        <v>132</v>
      </c>
      <c r="B192" s="29">
        <v>7</v>
      </c>
      <c r="C192" s="29">
        <v>7</v>
      </c>
      <c r="D192" s="53"/>
      <c r="E192" s="37"/>
      <c r="F192" s="38">
        <f>F193+F197</f>
        <v>0</v>
      </c>
    </row>
    <row r="193" spans="1:6" s="11" customFormat="1" ht="47.25" hidden="1">
      <c r="A193" s="52" t="s">
        <v>133</v>
      </c>
      <c r="B193" s="35">
        <v>7</v>
      </c>
      <c r="C193" s="35">
        <v>7</v>
      </c>
      <c r="D193" s="53" t="s">
        <v>134</v>
      </c>
      <c r="E193" s="37"/>
      <c r="F193" s="38">
        <f>F194</f>
        <v>0</v>
      </c>
    </row>
    <row r="194" spans="1:6" s="11" customFormat="1" ht="47.25" hidden="1">
      <c r="A194" s="52" t="s">
        <v>135</v>
      </c>
      <c r="B194" s="35">
        <v>7</v>
      </c>
      <c r="C194" s="35">
        <v>7</v>
      </c>
      <c r="D194" s="53" t="s">
        <v>136</v>
      </c>
      <c r="E194" s="37"/>
      <c r="F194" s="38">
        <f>F195</f>
        <v>0</v>
      </c>
    </row>
    <row r="195" spans="1:6" s="11" customFormat="1" ht="31.5" hidden="1">
      <c r="A195" s="52" t="s">
        <v>25</v>
      </c>
      <c r="B195" s="35">
        <v>7</v>
      </c>
      <c r="C195" s="35">
        <v>7</v>
      </c>
      <c r="D195" s="53" t="s">
        <v>136</v>
      </c>
      <c r="E195" s="37">
        <v>200</v>
      </c>
      <c r="F195" s="38">
        <f>F196</f>
        <v>0</v>
      </c>
    </row>
    <row r="196" spans="1:6" s="11" customFormat="1" ht="47.25" hidden="1">
      <c r="A196" s="52" t="s">
        <v>26</v>
      </c>
      <c r="B196" s="35">
        <v>7</v>
      </c>
      <c r="C196" s="35">
        <v>7</v>
      </c>
      <c r="D196" s="53" t="s">
        <v>136</v>
      </c>
      <c r="E196" s="37">
        <v>240</v>
      </c>
      <c r="F196" s="38"/>
    </row>
    <row r="197" spans="1:6" s="11" customFormat="1" ht="15.75" hidden="1">
      <c r="A197" s="52" t="s">
        <v>13</v>
      </c>
      <c r="B197" s="35">
        <v>7</v>
      </c>
      <c r="C197" s="35">
        <v>7</v>
      </c>
      <c r="D197" s="53" t="s">
        <v>14</v>
      </c>
      <c r="E197" s="37"/>
      <c r="F197" s="38">
        <f>F198</f>
        <v>0</v>
      </c>
    </row>
    <row r="198" spans="1:6" s="11" customFormat="1" ht="31.5" hidden="1">
      <c r="A198" s="52" t="s">
        <v>137</v>
      </c>
      <c r="B198" s="35">
        <v>7</v>
      </c>
      <c r="C198" s="35">
        <v>7</v>
      </c>
      <c r="D198" s="53" t="s">
        <v>138</v>
      </c>
      <c r="E198" s="37"/>
      <c r="F198" s="32">
        <f>F199</f>
        <v>0</v>
      </c>
    </row>
    <row r="199" spans="1:6" s="11" customFormat="1" ht="31.5" hidden="1">
      <c r="A199" s="52" t="s">
        <v>25</v>
      </c>
      <c r="B199" s="35">
        <v>7</v>
      </c>
      <c r="C199" s="35">
        <v>7</v>
      </c>
      <c r="D199" s="53" t="s">
        <v>138</v>
      </c>
      <c r="E199" s="37">
        <v>200</v>
      </c>
      <c r="F199" s="38">
        <f>F200</f>
        <v>0</v>
      </c>
    </row>
    <row r="200" spans="1:6" s="11" customFormat="1" ht="47.25" hidden="1">
      <c r="A200" s="52" t="s">
        <v>26</v>
      </c>
      <c r="B200" s="35">
        <v>7</v>
      </c>
      <c r="C200" s="35">
        <v>7</v>
      </c>
      <c r="D200" s="53" t="s">
        <v>138</v>
      </c>
      <c r="E200" s="37">
        <v>240</v>
      </c>
      <c r="F200" s="38"/>
    </row>
    <row r="201" spans="1:6" s="11" customFormat="1" ht="15.75">
      <c r="A201" s="44" t="s">
        <v>139</v>
      </c>
      <c r="B201" s="29">
        <v>8</v>
      </c>
      <c r="C201" s="29" t="s">
        <v>11</v>
      </c>
      <c r="D201" s="45" t="s">
        <v>11</v>
      </c>
      <c r="E201" s="31" t="s">
        <v>11</v>
      </c>
      <c r="F201" s="32">
        <f>F202</f>
        <v>8035.2999999999993</v>
      </c>
    </row>
    <row r="202" spans="1:6" s="11" customFormat="1" ht="15.75">
      <c r="A202" s="44" t="s">
        <v>140</v>
      </c>
      <c r="B202" s="29">
        <v>8</v>
      </c>
      <c r="C202" s="29">
        <v>1</v>
      </c>
      <c r="D202" s="45" t="s">
        <v>11</v>
      </c>
      <c r="E202" s="31" t="s">
        <v>11</v>
      </c>
      <c r="F202" s="32">
        <f>F203</f>
        <v>8035.2999999999993</v>
      </c>
    </row>
    <row r="203" spans="1:6" s="11" customFormat="1" ht="51" customHeight="1">
      <c r="A203" s="116" t="s">
        <v>141</v>
      </c>
      <c r="B203" s="35">
        <v>8</v>
      </c>
      <c r="C203" s="35">
        <v>1</v>
      </c>
      <c r="D203" s="53" t="s">
        <v>142</v>
      </c>
      <c r="E203" s="37" t="s">
        <v>11</v>
      </c>
      <c r="F203" s="38">
        <f>F207+F217+F220</f>
        <v>8035.2999999999993</v>
      </c>
    </row>
    <row r="204" spans="1:6" s="11" customFormat="1" ht="78" hidden="1" customHeight="1">
      <c r="A204" s="116" t="s">
        <v>180</v>
      </c>
      <c r="B204" s="35">
        <v>8</v>
      </c>
      <c r="C204" s="35">
        <v>1</v>
      </c>
      <c r="D204" s="53" t="s">
        <v>143</v>
      </c>
      <c r="E204" s="37"/>
      <c r="F204" s="38">
        <f>F205</f>
        <v>0</v>
      </c>
    </row>
    <row r="205" spans="1:6" s="11" customFormat="1" ht="31.5" hidden="1">
      <c r="A205" s="52" t="s">
        <v>25</v>
      </c>
      <c r="B205" s="35">
        <v>8</v>
      </c>
      <c r="C205" s="35">
        <v>1</v>
      </c>
      <c r="D205" s="53" t="s">
        <v>143</v>
      </c>
      <c r="E205" s="37">
        <v>200</v>
      </c>
      <c r="F205" s="38">
        <f>F206</f>
        <v>0</v>
      </c>
    </row>
    <row r="206" spans="1:6" s="11" customFormat="1" ht="47.25" hidden="1">
      <c r="A206" s="52" t="s">
        <v>26</v>
      </c>
      <c r="B206" s="35">
        <v>8</v>
      </c>
      <c r="C206" s="35">
        <v>1</v>
      </c>
      <c r="D206" s="53" t="s">
        <v>143</v>
      </c>
      <c r="E206" s="37">
        <v>240</v>
      </c>
      <c r="F206" s="38">
        <v>0</v>
      </c>
    </row>
    <row r="207" spans="1:6" s="11" customFormat="1" ht="47.25" customHeight="1">
      <c r="A207" s="116" t="s">
        <v>144</v>
      </c>
      <c r="B207" s="35">
        <v>8</v>
      </c>
      <c r="C207" s="35">
        <v>1</v>
      </c>
      <c r="D207" s="53" t="s">
        <v>145</v>
      </c>
      <c r="E207" s="37"/>
      <c r="F207" s="38">
        <f>F208+F210+F212</f>
        <v>6511.1999999999989</v>
      </c>
    </row>
    <row r="208" spans="1:6" s="11" customFormat="1" ht="78.75">
      <c r="A208" s="52" t="s">
        <v>17</v>
      </c>
      <c r="B208" s="22">
        <v>8</v>
      </c>
      <c r="C208" s="23">
        <v>1</v>
      </c>
      <c r="D208" s="24" t="s">
        <v>145</v>
      </c>
      <c r="E208" s="25">
        <v>100</v>
      </c>
      <c r="F208" s="26">
        <f>F209</f>
        <v>4502.8999999999996</v>
      </c>
    </row>
    <row r="209" spans="1:6" s="11" customFormat="1" ht="15.75">
      <c r="A209" s="80" t="s">
        <v>146</v>
      </c>
      <c r="B209" s="22">
        <v>8</v>
      </c>
      <c r="C209" s="23">
        <v>1</v>
      </c>
      <c r="D209" s="24" t="s">
        <v>145</v>
      </c>
      <c r="E209" s="25">
        <v>110</v>
      </c>
      <c r="F209" s="135">
        <f>4107.5+105.4+31.8+0.1+198.9+59.2</f>
        <v>4502.8999999999996</v>
      </c>
    </row>
    <row r="210" spans="1:6" s="11" customFormat="1" ht="31.5">
      <c r="A210" s="21" t="s">
        <v>25</v>
      </c>
      <c r="B210" s="34">
        <v>8</v>
      </c>
      <c r="C210" s="35">
        <v>1</v>
      </c>
      <c r="D210" s="24" t="s">
        <v>145</v>
      </c>
      <c r="E210" s="37">
        <v>200</v>
      </c>
      <c r="F210" s="38">
        <f>F211</f>
        <v>1926.4</v>
      </c>
    </row>
    <row r="211" spans="1:6" s="11" customFormat="1" ht="30" customHeight="1">
      <c r="A211" s="52" t="s">
        <v>26</v>
      </c>
      <c r="B211" s="40">
        <v>8</v>
      </c>
      <c r="C211" s="41">
        <v>1</v>
      </c>
      <c r="D211" s="24" t="s">
        <v>145</v>
      </c>
      <c r="E211" s="42">
        <v>240</v>
      </c>
      <c r="F211" s="137">
        <f>2130.5-3.1-0.1-200.9</f>
        <v>1926.4</v>
      </c>
    </row>
    <row r="212" spans="1:6" s="11" customFormat="1" ht="15.75">
      <c r="A212" s="52" t="s">
        <v>27</v>
      </c>
      <c r="B212" s="22">
        <v>8</v>
      </c>
      <c r="C212" s="23">
        <v>1</v>
      </c>
      <c r="D212" s="24" t="s">
        <v>145</v>
      </c>
      <c r="E212" s="25">
        <v>800</v>
      </c>
      <c r="F212" s="26">
        <f>F213</f>
        <v>81.900000000000006</v>
      </c>
    </row>
    <row r="213" spans="1:6" s="11" customFormat="1" ht="15.75">
      <c r="A213" s="52" t="s">
        <v>28</v>
      </c>
      <c r="B213" s="22">
        <v>8</v>
      </c>
      <c r="C213" s="23">
        <v>1</v>
      </c>
      <c r="D213" s="24" t="s">
        <v>145</v>
      </c>
      <c r="E213" s="25">
        <v>850</v>
      </c>
      <c r="F213" s="135">
        <f>120-24.5-1-2.6-10</f>
        <v>81.900000000000006</v>
      </c>
    </row>
    <row r="214" spans="1:6" s="11" customFormat="1" ht="31.5" hidden="1">
      <c r="A214" s="52" t="s">
        <v>35</v>
      </c>
      <c r="B214" s="22">
        <v>8</v>
      </c>
      <c r="C214" s="23">
        <v>1</v>
      </c>
      <c r="D214" s="24" t="s">
        <v>36</v>
      </c>
      <c r="E214" s="25"/>
      <c r="F214" s="26">
        <f>F215</f>
        <v>0</v>
      </c>
    </row>
    <row r="215" spans="1:6" s="11" customFormat="1" ht="15.75" hidden="1">
      <c r="A215" s="21" t="s">
        <v>37</v>
      </c>
      <c r="B215" s="22">
        <v>8</v>
      </c>
      <c r="C215" s="23">
        <v>1</v>
      </c>
      <c r="D215" s="24" t="s">
        <v>36</v>
      </c>
      <c r="E215" s="25">
        <v>500</v>
      </c>
      <c r="F215" s="26">
        <f>F216</f>
        <v>0</v>
      </c>
    </row>
    <row r="216" spans="1:6" s="11" customFormat="1" ht="15.75" hidden="1">
      <c r="A216" s="21" t="s">
        <v>38</v>
      </c>
      <c r="B216" s="34">
        <v>8</v>
      </c>
      <c r="C216" s="35">
        <v>1</v>
      </c>
      <c r="D216" s="24" t="s">
        <v>36</v>
      </c>
      <c r="E216" s="37">
        <v>540</v>
      </c>
      <c r="F216" s="38"/>
    </row>
    <row r="217" spans="1:6" s="11" customFormat="1" ht="78.75">
      <c r="A217" s="21" t="s">
        <v>182</v>
      </c>
      <c r="B217" s="34">
        <v>8</v>
      </c>
      <c r="C217" s="35">
        <v>1</v>
      </c>
      <c r="D217" s="24" t="s">
        <v>147</v>
      </c>
      <c r="E217" s="37"/>
      <c r="F217" s="38">
        <f>F218</f>
        <v>1508.1</v>
      </c>
    </row>
    <row r="218" spans="1:6" s="11" customFormat="1" ht="78.75">
      <c r="A218" s="52" t="s">
        <v>17</v>
      </c>
      <c r="B218" s="34">
        <v>8</v>
      </c>
      <c r="C218" s="35">
        <v>1</v>
      </c>
      <c r="D218" s="24" t="s">
        <v>147</v>
      </c>
      <c r="E218" s="37">
        <v>100</v>
      </c>
      <c r="F218" s="38">
        <f>F219</f>
        <v>1508.1</v>
      </c>
    </row>
    <row r="219" spans="1:6" s="11" customFormat="1" ht="15.75">
      <c r="A219" s="80" t="s">
        <v>146</v>
      </c>
      <c r="B219" s="34">
        <v>8</v>
      </c>
      <c r="C219" s="35">
        <v>1</v>
      </c>
      <c r="D219" s="24" t="s">
        <v>147</v>
      </c>
      <c r="E219" s="37">
        <v>110</v>
      </c>
      <c r="F219" s="38">
        <v>1508.1</v>
      </c>
    </row>
    <row r="220" spans="1:6" s="11" customFormat="1" ht="78.75">
      <c r="A220" s="21" t="s">
        <v>182</v>
      </c>
      <c r="B220" s="34">
        <v>8</v>
      </c>
      <c r="C220" s="35">
        <v>1</v>
      </c>
      <c r="D220" s="24" t="s">
        <v>167</v>
      </c>
      <c r="E220" s="37"/>
      <c r="F220" s="38">
        <f>F221</f>
        <v>16</v>
      </c>
    </row>
    <row r="221" spans="1:6" s="11" customFormat="1" ht="78.75">
      <c r="A221" s="52" t="s">
        <v>17</v>
      </c>
      <c r="B221" s="34">
        <v>8</v>
      </c>
      <c r="C221" s="35">
        <v>1</v>
      </c>
      <c r="D221" s="24" t="s">
        <v>167</v>
      </c>
      <c r="E221" s="37">
        <v>100</v>
      </c>
      <c r="F221" s="38">
        <f>F222</f>
        <v>16</v>
      </c>
    </row>
    <row r="222" spans="1:6" s="11" customFormat="1" ht="15.75">
      <c r="A222" s="80" t="s">
        <v>146</v>
      </c>
      <c r="B222" s="34">
        <v>8</v>
      </c>
      <c r="C222" s="35">
        <v>1</v>
      </c>
      <c r="D222" s="24" t="s">
        <v>167</v>
      </c>
      <c r="E222" s="37">
        <v>110</v>
      </c>
      <c r="F222" s="134">
        <f>15.2+0.8</f>
        <v>16</v>
      </c>
    </row>
    <row r="223" spans="1:6" s="11" customFormat="1" ht="15.75">
      <c r="A223" s="27" t="s">
        <v>148</v>
      </c>
      <c r="B223" s="28">
        <v>10</v>
      </c>
      <c r="C223" s="35"/>
      <c r="D223" s="24"/>
      <c r="E223" s="37"/>
      <c r="F223" s="32">
        <f>F224</f>
        <v>108.9</v>
      </c>
    </row>
    <row r="224" spans="1:6" s="11" customFormat="1" ht="15.75">
      <c r="A224" s="27" t="s">
        <v>149</v>
      </c>
      <c r="B224" s="28">
        <v>10</v>
      </c>
      <c r="C224" s="29">
        <v>1</v>
      </c>
      <c r="D224" s="30" t="s">
        <v>11</v>
      </c>
      <c r="E224" s="31" t="s">
        <v>11</v>
      </c>
      <c r="F224" s="32">
        <f>F225</f>
        <v>108.9</v>
      </c>
    </row>
    <row r="225" spans="1:6" s="11" customFormat="1" ht="15.75">
      <c r="A225" s="81" t="s">
        <v>150</v>
      </c>
      <c r="B225" s="40">
        <v>10</v>
      </c>
      <c r="C225" s="41">
        <v>1</v>
      </c>
      <c r="D225" s="54" t="s">
        <v>14</v>
      </c>
      <c r="E225" s="42" t="s">
        <v>11</v>
      </c>
      <c r="F225" s="43">
        <f>F226</f>
        <v>108.9</v>
      </c>
    </row>
    <row r="226" spans="1:6" s="11" customFormat="1" ht="47.25">
      <c r="A226" s="21" t="s">
        <v>151</v>
      </c>
      <c r="B226" s="22">
        <v>10</v>
      </c>
      <c r="C226" s="23">
        <v>1</v>
      </c>
      <c r="D226" s="24" t="s">
        <v>152</v>
      </c>
      <c r="E226" s="25" t="s">
        <v>11</v>
      </c>
      <c r="F226" s="26">
        <f>F227</f>
        <v>108.9</v>
      </c>
    </row>
    <row r="227" spans="1:6" s="11" customFormat="1" ht="20.100000000000001" customHeight="1">
      <c r="A227" s="33" t="s">
        <v>153</v>
      </c>
      <c r="B227" s="34">
        <v>10</v>
      </c>
      <c r="C227" s="35">
        <v>1</v>
      </c>
      <c r="D227" s="24" t="s">
        <v>152</v>
      </c>
      <c r="E227" s="37">
        <v>300</v>
      </c>
      <c r="F227" s="38">
        <f>F228</f>
        <v>108.9</v>
      </c>
    </row>
    <row r="228" spans="1:6" s="11" customFormat="1" ht="31.5">
      <c r="A228" s="128" t="s">
        <v>181</v>
      </c>
      <c r="B228" s="34">
        <v>10</v>
      </c>
      <c r="C228" s="35">
        <v>1</v>
      </c>
      <c r="D228" s="53" t="s">
        <v>152</v>
      </c>
      <c r="E228" s="37">
        <v>320</v>
      </c>
      <c r="F228" s="38">
        <v>108.9</v>
      </c>
    </row>
    <row r="229" spans="1:6" s="11" customFormat="1" ht="15.75" hidden="1">
      <c r="A229" s="44" t="s">
        <v>154</v>
      </c>
      <c r="B229" s="29">
        <v>11</v>
      </c>
      <c r="C229" s="29" t="s">
        <v>11</v>
      </c>
      <c r="D229" s="45" t="s">
        <v>11</v>
      </c>
      <c r="E229" s="31" t="s">
        <v>11</v>
      </c>
      <c r="F229" s="32">
        <f>F230</f>
        <v>0</v>
      </c>
    </row>
    <row r="230" spans="1:6" s="11" customFormat="1" ht="31.5" hidden="1">
      <c r="A230" s="44" t="s">
        <v>159</v>
      </c>
      <c r="B230" s="29">
        <v>11</v>
      </c>
      <c r="C230" s="29">
        <v>5</v>
      </c>
      <c r="D230" s="45" t="s">
        <v>11</v>
      </c>
      <c r="E230" s="31" t="s">
        <v>11</v>
      </c>
      <c r="F230" s="32">
        <f>F231+F239</f>
        <v>0</v>
      </c>
    </row>
    <row r="231" spans="1:6" s="11" customFormat="1" ht="47.25" hidden="1">
      <c r="A231" s="52" t="s">
        <v>160</v>
      </c>
      <c r="B231" s="35">
        <v>11</v>
      </c>
      <c r="C231" s="35">
        <v>5</v>
      </c>
      <c r="D231" s="53" t="s">
        <v>155</v>
      </c>
      <c r="E231" s="31"/>
      <c r="F231" s="32">
        <f>F232</f>
        <v>0</v>
      </c>
    </row>
    <row r="232" spans="1:6" s="11" customFormat="1" ht="63" hidden="1">
      <c r="A232" s="52" t="s">
        <v>161</v>
      </c>
      <c r="B232" s="35">
        <v>11</v>
      </c>
      <c r="C232" s="35">
        <v>5</v>
      </c>
      <c r="D232" s="53" t="s">
        <v>156</v>
      </c>
      <c r="E232" s="37" t="s">
        <v>11</v>
      </c>
      <c r="F232" s="38">
        <f>F233+F235+F237</f>
        <v>0</v>
      </c>
    </row>
    <row r="233" spans="1:6" s="11" customFormat="1" ht="78.75" hidden="1">
      <c r="A233" s="52" t="s">
        <v>17</v>
      </c>
      <c r="B233" s="35">
        <v>11</v>
      </c>
      <c r="C233" s="35">
        <v>5</v>
      </c>
      <c r="D233" s="53" t="s">
        <v>156</v>
      </c>
      <c r="E233" s="37">
        <v>100</v>
      </c>
      <c r="F233" s="38">
        <f>F234</f>
        <v>0</v>
      </c>
    </row>
    <row r="234" spans="1:6" s="11" customFormat="1" ht="15.75" hidden="1">
      <c r="A234" s="80" t="s">
        <v>146</v>
      </c>
      <c r="B234" s="22">
        <v>11</v>
      </c>
      <c r="C234" s="23">
        <v>5</v>
      </c>
      <c r="D234" s="24" t="s">
        <v>156</v>
      </c>
      <c r="E234" s="25">
        <v>110</v>
      </c>
      <c r="F234" s="26"/>
    </row>
    <row r="235" spans="1:6" s="11" customFormat="1" ht="31.5" hidden="1">
      <c r="A235" s="21" t="s">
        <v>25</v>
      </c>
      <c r="B235" s="22">
        <v>11</v>
      </c>
      <c r="C235" s="23">
        <v>5</v>
      </c>
      <c r="D235" s="24" t="s">
        <v>156</v>
      </c>
      <c r="E235" s="25">
        <v>200</v>
      </c>
      <c r="F235" s="26">
        <f>F236</f>
        <v>0</v>
      </c>
    </row>
    <row r="236" spans="1:6" s="11" customFormat="1" ht="47.25" hidden="1">
      <c r="A236" s="33" t="s">
        <v>26</v>
      </c>
      <c r="B236" s="22">
        <v>11</v>
      </c>
      <c r="C236" s="23">
        <v>5</v>
      </c>
      <c r="D236" s="24" t="s">
        <v>156</v>
      </c>
      <c r="E236" s="37">
        <v>240</v>
      </c>
      <c r="F236" s="38">
        <v>0</v>
      </c>
    </row>
    <row r="237" spans="1:6" s="11" customFormat="1" ht="15.75" hidden="1">
      <c r="A237" s="39" t="s">
        <v>27</v>
      </c>
      <c r="B237" s="22">
        <v>11</v>
      </c>
      <c r="C237" s="23">
        <v>5</v>
      </c>
      <c r="D237" s="24" t="s">
        <v>156</v>
      </c>
      <c r="E237" s="42">
        <v>800</v>
      </c>
      <c r="F237" s="43">
        <f>F238</f>
        <v>0</v>
      </c>
    </row>
    <row r="238" spans="1:6" s="11" customFormat="1" ht="15.75" hidden="1">
      <c r="A238" s="52" t="s">
        <v>28</v>
      </c>
      <c r="B238" s="35">
        <v>11</v>
      </c>
      <c r="C238" s="35">
        <v>5</v>
      </c>
      <c r="D238" s="24" t="s">
        <v>156</v>
      </c>
      <c r="E238" s="37">
        <v>850</v>
      </c>
      <c r="F238" s="38"/>
    </row>
    <row r="239" spans="1:6" s="11" customFormat="1" ht="15.75" hidden="1">
      <c r="A239" s="52" t="s">
        <v>13</v>
      </c>
      <c r="B239" s="35">
        <v>11</v>
      </c>
      <c r="C239" s="35">
        <v>5</v>
      </c>
      <c r="D239" s="53" t="s">
        <v>14</v>
      </c>
      <c r="E239" s="31"/>
      <c r="F239" s="32">
        <f>F240</f>
        <v>0</v>
      </c>
    </row>
    <row r="240" spans="1:6" s="11" customFormat="1" ht="31.5" hidden="1">
      <c r="A240" s="21" t="s">
        <v>157</v>
      </c>
      <c r="B240" s="35">
        <v>11</v>
      </c>
      <c r="C240" s="35">
        <v>5</v>
      </c>
      <c r="D240" s="53" t="s">
        <v>158</v>
      </c>
      <c r="E240" s="37" t="s">
        <v>11</v>
      </c>
      <c r="F240" s="38">
        <f>F241+F243+F245</f>
        <v>0</v>
      </c>
    </row>
    <row r="241" spans="1:7" s="11" customFormat="1" ht="78.75" hidden="1">
      <c r="A241" s="52" t="s">
        <v>17</v>
      </c>
      <c r="B241" s="35">
        <v>11</v>
      </c>
      <c r="C241" s="35">
        <v>5</v>
      </c>
      <c r="D241" s="53" t="s">
        <v>158</v>
      </c>
      <c r="E241" s="37">
        <v>100</v>
      </c>
      <c r="F241" s="38">
        <f>F242</f>
        <v>0</v>
      </c>
    </row>
    <row r="242" spans="1:7" s="11" customFormat="1" ht="15.75" hidden="1">
      <c r="A242" s="80" t="s">
        <v>146</v>
      </c>
      <c r="B242" s="22">
        <v>11</v>
      </c>
      <c r="C242" s="23">
        <v>5</v>
      </c>
      <c r="D242" s="53" t="s">
        <v>158</v>
      </c>
      <c r="E242" s="25">
        <v>110</v>
      </c>
      <c r="F242" s="26"/>
    </row>
    <row r="243" spans="1:7" s="11" customFormat="1" ht="31.5" hidden="1">
      <c r="A243" s="21" t="s">
        <v>25</v>
      </c>
      <c r="B243" s="22">
        <v>11</v>
      </c>
      <c r="C243" s="23">
        <v>5</v>
      </c>
      <c r="D243" s="53" t="s">
        <v>158</v>
      </c>
      <c r="E243" s="25">
        <v>200</v>
      </c>
      <c r="F243" s="26">
        <f>F244</f>
        <v>0</v>
      </c>
    </row>
    <row r="244" spans="1:7" s="11" customFormat="1" ht="47.25" hidden="1">
      <c r="A244" s="33" t="s">
        <v>26</v>
      </c>
      <c r="B244" s="22">
        <v>11</v>
      </c>
      <c r="C244" s="23">
        <v>5</v>
      </c>
      <c r="D244" s="53" t="s">
        <v>158</v>
      </c>
      <c r="E244" s="37">
        <v>240</v>
      </c>
      <c r="F244" s="38"/>
    </row>
    <row r="245" spans="1:7" s="11" customFormat="1" ht="15.75" hidden="1">
      <c r="A245" s="39" t="s">
        <v>27</v>
      </c>
      <c r="B245" s="22">
        <v>11</v>
      </c>
      <c r="C245" s="23">
        <v>5</v>
      </c>
      <c r="D245" s="53" t="s">
        <v>158</v>
      </c>
      <c r="E245" s="42">
        <v>800</v>
      </c>
      <c r="F245" s="43">
        <f>F246</f>
        <v>0</v>
      </c>
    </row>
    <row r="246" spans="1:7" s="11" customFormat="1" ht="15.75" hidden="1">
      <c r="A246" s="52" t="s">
        <v>28</v>
      </c>
      <c r="B246" s="35">
        <v>11</v>
      </c>
      <c r="C246" s="35">
        <v>5</v>
      </c>
      <c r="D246" s="53" t="s">
        <v>158</v>
      </c>
      <c r="E246" s="37">
        <v>850</v>
      </c>
      <c r="F246" s="38"/>
    </row>
    <row r="247" spans="1:7" s="11" customFormat="1" ht="15.75" hidden="1">
      <c r="A247" s="44" t="s">
        <v>162</v>
      </c>
      <c r="B247" s="29">
        <v>99</v>
      </c>
      <c r="C247" s="29"/>
      <c r="D247" s="45" t="s">
        <v>11</v>
      </c>
      <c r="E247" s="31" t="s">
        <v>11</v>
      </c>
      <c r="F247" s="32">
        <f>F248</f>
        <v>0</v>
      </c>
    </row>
    <row r="248" spans="1:7" s="11" customFormat="1" ht="15.75" hidden="1">
      <c r="A248" s="52" t="s">
        <v>162</v>
      </c>
      <c r="B248" s="35">
        <v>99</v>
      </c>
      <c r="C248" s="35">
        <v>99</v>
      </c>
      <c r="D248" s="53"/>
      <c r="E248" s="37"/>
      <c r="F248" s="38">
        <f>F249</f>
        <v>0</v>
      </c>
    </row>
    <row r="249" spans="1:7" s="11" customFormat="1" ht="15.75" hidden="1">
      <c r="A249" s="52" t="s">
        <v>13</v>
      </c>
      <c r="B249" s="35">
        <v>99</v>
      </c>
      <c r="C249" s="35">
        <v>99</v>
      </c>
      <c r="D249" s="53" t="s">
        <v>14</v>
      </c>
      <c r="E249" s="37"/>
      <c r="F249" s="38">
        <f>F250</f>
        <v>0</v>
      </c>
    </row>
    <row r="250" spans="1:7" s="11" customFormat="1" ht="15.75" hidden="1">
      <c r="A250" s="52" t="s">
        <v>162</v>
      </c>
      <c r="B250" s="35">
        <v>99</v>
      </c>
      <c r="C250" s="35">
        <v>99</v>
      </c>
      <c r="D250" s="53" t="s">
        <v>163</v>
      </c>
      <c r="E250" s="37"/>
      <c r="F250" s="38">
        <f>F251</f>
        <v>0</v>
      </c>
    </row>
    <row r="251" spans="1:7" s="11" customFormat="1" ht="15.75" hidden="1">
      <c r="A251" s="52" t="s">
        <v>162</v>
      </c>
      <c r="B251" s="35">
        <v>99</v>
      </c>
      <c r="C251" s="35">
        <v>99</v>
      </c>
      <c r="D251" s="53" t="s">
        <v>163</v>
      </c>
      <c r="E251" s="37">
        <v>900</v>
      </c>
      <c r="F251" s="38">
        <f>F252</f>
        <v>0</v>
      </c>
    </row>
    <row r="252" spans="1:7" s="11" customFormat="1" ht="15.75" hidden="1">
      <c r="A252" s="52" t="s">
        <v>162</v>
      </c>
      <c r="B252" s="35">
        <v>99</v>
      </c>
      <c r="C252" s="35">
        <v>99</v>
      </c>
      <c r="D252" s="53" t="s">
        <v>163</v>
      </c>
      <c r="E252" s="37">
        <v>990</v>
      </c>
      <c r="F252" s="38"/>
    </row>
    <row r="253" spans="1:7" s="11" customFormat="1" ht="15.75">
      <c r="A253" s="82" t="s">
        <v>164</v>
      </c>
      <c r="B253" s="83"/>
      <c r="C253" s="83"/>
      <c r="D253" s="84"/>
      <c r="E253" s="85"/>
      <c r="F253" s="32">
        <f>F11+F70+F77+F95+F126+F201+F223</f>
        <v>20583.273999999998</v>
      </c>
    </row>
    <row r="254" spans="1:7" s="11" customFormat="1" ht="15.75">
      <c r="A254" s="5"/>
      <c r="B254" s="6"/>
      <c r="C254" s="6"/>
      <c r="D254" s="7"/>
      <c r="E254" s="8"/>
      <c r="F254" s="9"/>
    </row>
    <row r="255" spans="1:7" s="11" customFormat="1">
      <c r="F255" s="11">
        <v>20583.3</v>
      </c>
      <c r="G255" s="129"/>
    </row>
    <row r="256" spans="1:7" s="11" customFormat="1"/>
    <row r="257" spans="6:6" s="11" customFormat="1">
      <c r="F257" s="129">
        <f>F253-F255</f>
        <v>-2.6000000001658918E-2</v>
      </c>
    </row>
    <row r="258" spans="6:6" s="11" customFormat="1">
      <c r="F258" s="129"/>
    </row>
  </sheetData>
  <mergeCells count="6">
    <mergeCell ref="A8:F8"/>
    <mergeCell ref="E1:F1"/>
    <mergeCell ref="D2:F2"/>
    <mergeCell ref="D3:F3"/>
    <mergeCell ref="A5:F5"/>
    <mergeCell ref="E6:F6"/>
  </mergeCells>
  <pageMargins left="0.70866141732283472" right="0.70866141732283472" top="0.74803149606299213" bottom="0.74803149606299213" header="0.31496062992125984" footer="0.31496062992125984"/>
  <pageSetup paperSize="9" scale="63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8"/>
  <sheetViews>
    <sheetView tabSelected="1" topLeftCell="A153" zoomScale="90" zoomScaleNormal="90" workbookViewId="0">
      <selection activeCell="A167" sqref="A166:A167"/>
    </sheetView>
  </sheetViews>
  <sheetFormatPr defaultRowHeight="15"/>
  <cols>
    <col min="1" max="1" width="55.28515625" customWidth="1"/>
    <col min="2" max="2" width="16.28515625" customWidth="1"/>
    <col min="3" max="3" width="7.7109375" customWidth="1"/>
    <col min="4" max="4" width="7.140625" customWidth="1"/>
    <col min="5" max="5" width="7" customWidth="1"/>
    <col min="6" max="6" width="13.28515625" style="11" customWidth="1"/>
    <col min="7" max="7" width="12.28515625" style="11" customWidth="1"/>
  </cols>
  <sheetData>
    <row r="1" spans="1:6">
      <c r="A1" s="1"/>
      <c r="B1" s="86"/>
      <c r="C1" s="1"/>
      <c r="D1" s="1"/>
      <c r="E1" s="144" t="s">
        <v>196</v>
      </c>
      <c r="F1" s="144"/>
    </row>
    <row r="2" spans="1:6" s="11" customFormat="1" ht="39" customHeight="1">
      <c r="A2" s="1"/>
      <c r="B2" s="86"/>
      <c r="C2" s="145" t="s">
        <v>190</v>
      </c>
      <c r="D2" s="148"/>
      <c r="E2" s="148"/>
      <c r="F2" s="148"/>
    </row>
    <row r="3" spans="1:6" s="11" customFormat="1">
      <c r="A3" s="1"/>
      <c r="B3" s="86"/>
      <c r="C3" s="1"/>
      <c r="D3" s="144" t="s">
        <v>203</v>
      </c>
      <c r="E3" s="144"/>
      <c r="F3" s="144"/>
    </row>
    <row r="4" spans="1:6" s="11" customFormat="1">
      <c r="A4" s="1"/>
      <c r="B4" s="86"/>
      <c r="C4" s="1"/>
      <c r="D4" s="1"/>
      <c r="E4" s="1"/>
      <c r="F4" s="1"/>
    </row>
    <row r="5" spans="1:6" s="11" customFormat="1" ht="15.75">
      <c r="A5" s="147" t="s">
        <v>169</v>
      </c>
      <c r="B5" s="147"/>
      <c r="C5" s="147"/>
      <c r="D5" s="147"/>
      <c r="E5" s="147"/>
      <c r="F5" s="147"/>
    </row>
    <row r="6" spans="1:6" s="11" customFormat="1">
      <c r="A6" s="2"/>
      <c r="B6" s="2"/>
      <c r="C6" s="2"/>
      <c r="D6" s="2"/>
      <c r="E6" s="145" t="s">
        <v>1</v>
      </c>
      <c r="F6" s="145"/>
    </row>
    <row r="7" spans="1:6" s="11" customFormat="1">
      <c r="A7" s="1"/>
      <c r="B7" s="86"/>
      <c r="C7" s="1"/>
      <c r="D7" s="1"/>
      <c r="E7" s="1"/>
      <c r="F7" s="1"/>
    </row>
    <row r="8" spans="1:6" s="11" customFormat="1" ht="15.75">
      <c r="A8" s="147" t="s">
        <v>170</v>
      </c>
      <c r="B8" s="147"/>
      <c r="C8" s="147"/>
      <c r="D8" s="147"/>
      <c r="E8" s="147"/>
      <c r="F8" s="147"/>
    </row>
    <row r="9" spans="1:6" s="11" customFormat="1">
      <c r="A9" s="87"/>
      <c r="B9" s="2"/>
      <c r="C9" s="87"/>
      <c r="D9" s="87"/>
      <c r="E9" s="87"/>
      <c r="F9" s="125" t="s">
        <v>3</v>
      </c>
    </row>
    <row r="10" spans="1:6" s="11" customFormat="1">
      <c r="A10" s="88" t="s">
        <v>4</v>
      </c>
      <c r="B10" s="88" t="s">
        <v>7</v>
      </c>
      <c r="C10" s="88" t="s">
        <v>8</v>
      </c>
      <c r="D10" s="88" t="s">
        <v>5</v>
      </c>
      <c r="E10" s="88" t="s">
        <v>6</v>
      </c>
      <c r="F10" s="88" t="s">
        <v>9</v>
      </c>
    </row>
    <row r="11" spans="1:6" s="11" customFormat="1" ht="94.5">
      <c r="A11" s="89" t="s">
        <v>61</v>
      </c>
      <c r="B11" s="18" t="s">
        <v>62</v>
      </c>
      <c r="C11" s="90" t="s">
        <v>11</v>
      </c>
      <c r="D11" s="91"/>
      <c r="E11" s="92"/>
      <c r="F11" s="93">
        <f>F12</f>
        <v>163.6</v>
      </c>
    </row>
    <row r="12" spans="1:6" s="11" customFormat="1" ht="47.25">
      <c r="A12" s="52" t="s">
        <v>63</v>
      </c>
      <c r="B12" s="24" t="s">
        <v>64</v>
      </c>
      <c r="C12" s="120"/>
      <c r="D12" s="121"/>
      <c r="E12" s="122"/>
      <c r="F12" s="119">
        <f>F13</f>
        <v>163.6</v>
      </c>
    </row>
    <row r="13" spans="1:6" s="11" customFormat="1" ht="31.5">
      <c r="A13" s="52" t="s">
        <v>25</v>
      </c>
      <c r="B13" s="53" t="s">
        <v>64</v>
      </c>
      <c r="C13" s="94">
        <v>200</v>
      </c>
      <c r="D13" s="95"/>
      <c r="E13" s="95"/>
      <c r="F13" s="96">
        <f>F14</f>
        <v>163.6</v>
      </c>
    </row>
    <row r="14" spans="1:6" s="11" customFormat="1" ht="31.5">
      <c r="A14" s="52" t="s">
        <v>26</v>
      </c>
      <c r="B14" s="53" t="s">
        <v>64</v>
      </c>
      <c r="C14" s="94">
        <v>240</v>
      </c>
      <c r="D14" s="95">
        <v>3</v>
      </c>
      <c r="E14" s="130">
        <v>9</v>
      </c>
      <c r="F14" s="131">
        <v>163.6</v>
      </c>
    </row>
    <row r="15" spans="1:6" s="11" customFormat="1" ht="31.5">
      <c r="A15" s="44" t="s">
        <v>81</v>
      </c>
      <c r="B15" s="45" t="s">
        <v>82</v>
      </c>
      <c r="C15" s="31"/>
      <c r="D15" s="29"/>
      <c r="E15" s="29"/>
      <c r="F15" s="32">
        <f>F16+F21+F24+F27</f>
        <v>3809.2</v>
      </c>
    </row>
    <row r="16" spans="1:6" s="11" customFormat="1" ht="63">
      <c r="A16" s="44" t="s">
        <v>168</v>
      </c>
      <c r="B16" s="45" t="s">
        <v>83</v>
      </c>
      <c r="C16" s="31"/>
      <c r="D16" s="29"/>
      <c r="E16" s="29"/>
      <c r="F16" s="97">
        <f>F17+F19</f>
        <v>1390.4</v>
      </c>
    </row>
    <row r="17" spans="1:6" s="11" customFormat="1" ht="31.5">
      <c r="A17" s="52" t="s">
        <v>25</v>
      </c>
      <c r="B17" s="53" t="s">
        <v>83</v>
      </c>
      <c r="C17" s="37">
        <v>200</v>
      </c>
      <c r="D17" s="35"/>
      <c r="E17" s="23"/>
      <c r="F17" s="26">
        <f>F18</f>
        <v>1390.4</v>
      </c>
    </row>
    <row r="18" spans="1:6" s="11" customFormat="1" ht="31.5">
      <c r="A18" s="52" t="s">
        <v>26</v>
      </c>
      <c r="B18" s="53" t="s">
        <v>83</v>
      </c>
      <c r="C18" s="37">
        <v>240</v>
      </c>
      <c r="D18" s="35">
        <v>4</v>
      </c>
      <c r="E18" s="23">
        <v>9</v>
      </c>
      <c r="F18" s="26">
        <v>1390.4</v>
      </c>
    </row>
    <row r="19" spans="1:6" s="11" customFormat="1" ht="15.75" hidden="1">
      <c r="A19" s="52" t="s">
        <v>27</v>
      </c>
      <c r="B19" s="53" t="s">
        <v>83</v>
      </c>
      <c r="C19" s="37">
        <v>800</v>
      </c>
      <c r="D19" s="35"/>
      <c r="E19" s="23"/>
      <c r="F19" s="26">
        <f>F20</f>
        <v>0</v>
      </c>
    </row>
    <row r="20" spans="1:6" s="11" customFormat="1" ht="63" hidden="1">
      <c r="A20" s="77" t="s">
        <v>79</v>
      </c>
      <c r="B20" s="24" t="s">
        <v>83</v>
      </c>
      <c r="C20" s="25">
        <v>810</v>
      </c>
      <c r="D20" s="22">
        <v>4</v>
      </c>
      <c r="E20" s="23">
        <v>9</v>
      </c>
      <c r="F20" s="26"/>
    </row>
    <row r="21" spans="1:6" s="11" customFormat="1" ht="63">
      <c r="A21" s="44" t="s">
        <v>86</v>
      </c>
      <c r="B21" s="45" t="s">
        <v>87</v>
      </c>
      <c r="C21" s="31"/>
      <c r="D21" s="29"/>
      <c r="E21" s="29"/>
      <c r="F21" s="32">
        <f>F22</f>
        <v>957.6</v>
      </c>
    </row>
    <row r="22" spans="1:6" s="11" customFormat="1" ht="31.5">
      <c r="A22" s="52" t="s">
        <v>25</v>
      </c>
      <c r="B22" s="53" t="s">
        <v>87</v>
      </c>
      <c r="C22" s="37">
        <v>200</v>
      </c>
      <c r="D22" s="35"/>
      <c r="E22" s="35"/>
      <c r="F22" s="38">
        <f>F23</f>
        <v>957.6</v>
      </c>
    </row>
    <row r="23" spans="1:6" s="11" customFormat="1" ht="31.5">
      <c r="A23" s="52" t="s">
        <v>26</v>
      </c>
      <c r="B23" s="53" t="s">
        <v>87</v>
      </c>
      <c r="C23" s="37">
        <v>240</v>
      </c>
      <c r="D23" s="35">
        <v>4</v>
      </c>
      <c r="E23" s="35">
        <v>9</v>
      </c>
      <c r="F23" s="38">
        <v>957.6</v>
      </c>
    </row>
    <row r="24" spans="1:6" s="11" customFormat="1" ht="78.75">
      <c r="A24" s="132" t="s">
        <v>185</v>
      </c>
      <c r="B24" s="45" t="s">
        <v>171</v>
      </c>
      <c r="C24" s="31"/>
      <c r="D24" s="29"/>
      <c r="E24" s="29"/>
      <c r="F24" s="32">
        <f>F25</f>
        <v>1375.7</v>
      </c>
    </row>
    <row r="25" spans="1:6" s="11" customFormat="1" ht="15.75">
      <c r="A25" s="52" t="s">
        <v>92</v>
      </c>
      <c r="B25" s="53" t="s">
        <v>171</v>
      </c>
      <c r="C25" s="37"/>
      <c r="D25" s="35"/>
      <c r="E25" s="35"/>
      <c r="F25" s="38">
        <f>F26</f>
        <v>1375.7</v>
      </c>
    </row>
    <row r="26" spans="1:6" s="11" customFormat="1" ht="31.5">
      <c r="A26" s="52" t="s">
        <v>26</v>
      </c>
      <c r="B26" s="53" t="s">
        <v>171</v>
      </c>
      <c r="C26" s="37">
        <v>240</v>
      </c>
      <c r="D26" s="35">
        <v>4</v>
      </c>
      <c r="E26" s="35">
        <v>9</v>
      </c>
      <c r="F26" s="38">
        <v>1375.7</v>
      </c>
    </row>
    <row r="27" spans="1:6" s="11" customFormat="1" ht="78.75">
      <c r="A27" s="132" t="s">
        <v>186</v>
      </c>
      <c r="B27" s="45" t="s">
        <v>172</v>
      </c>
      <c r="C27" s="31"/>
      <c r="D27" s="29"/>
      <c r="E27" s="29"/>
      <c r="F27" s="32">
        <f>F28</f>
        <v>85.5</v>
      </c>
    </row>
    <row r="28" spans="1:6" s="11" customFormat="1" ht="31.5">
      <c r="A28" s="52" t="s">
        <v>25</v>
      </c>
      <c r="B28" s="53" t="s">
        <v>172</v>
      </c>
      <c r="C28" s="37">
        <v>200</v>
      </c>
      <c r="D28" s="35"/>
      <c r="E28" s="35"/>
      <c r="F28" s="38">
        <f>F29</f>
        <v>85.5</v>
      </c>
    </row>
    <row r="29" spans="1:6" s="11" customFormat="1" ht="15.75">
      <c r="A29" s="52" t="s">
        <v>173</v>
      </c>
      <c r="B29" s="53" t="s">
        <v>172</v>
      </c>
      <c r="C29" s="37">
        <v>240</v>
      </c>
      <c r="D29" s="35">
        <v>4</v>
      </c>
      <c r="E29" s="35">
        <v>9</v>
      </c>
      <c r="F29" s="134">
        <v>85.5</v>
      </c>
    </row>
    <row r="30" spans="1:6" s="11" customFormat="1" ht="78.75">
      <c r="A30" s="44" t="s">
        <v>101</v>
      </c>
      <c r="B30" s="45" t="s">
        <v>102</v>
      </c>
      <c r="C30" s="31"/>
      <c r="D30" s="29"/>
      <c r="E30" s="29"/>
      <c r="F30" s="32">
        <f>F31+F34</f>
        <v>1463.5</v>
      </c>
    </row>
    <row r="31" spans="1:6" s="11" customFormat="1" ht="78.75">
      <c r="A31" s="44" t="s">
        <v>183</v>
      </c>
      <c r="B31" s="45" t="s">
        <v>166</v>
      </c>
      <c r="C31" s="31"/>
      <c r="D31" s="29"/>
      <c r="E31" s="29"/>
      <c r="F31" s="32">
        <f>F32</f>
        <v>1390.3</v>
      </c>
    </row>
    <row r="32" spans="1:6" s="11" customFormat="1" ht="15.75">
      <c r="A32" s="44" t="s">
        <v>27</v>
      </c>
      <c r="B32" s="53" t="s">
        <v>166</v>
      </c>
      <c r="C32" s="37">
        <v>400</v>
      </c>
      <c r="D32" s="35"/>
      <c r="E32" s="35"/>
      <c r="F32" s="38">
        <f>F33</f>
        <v>1390.3</v>
      </c>
    </row>
    <row r="33" spans="1:6" s="11" customFormat="1" ht="47.25">
      <c r="A33" s="44" t="s">
        <v>174</v>
      </c>
      <c r="B33" s="53" t="s">
        <v>166</v>
      </c>
      <c r="C33" s="37">
        <v>414</v>
      </c>
      <c r="D33" s="35">
        <v>5</v>
      </c>
      <c r="E33" s="35">
        <v>2</v>
      </c>
      <c r="F33" s="134">
        <v>1390.3</v>
      </c>
    </row>
    <row r="34" spans="1:6" s="11" customFormat="1" ht="78.75">
      <c r="A34" s="44" t="s">
        <v>184</v>
      </c>
      <c r="B34" s="45" t="s">
        <v>103</v>
      </c>
      <c r="C34" s="31"/>
      <c r="D34" s="29"/>
      <c r="E34" s="29"/>
      <c r="F34" s="32">
        <f>F35</f>
        <v>73.2</v>
      </c>
    </row>
    <row r="35" spans="1:6" s="11" customFormat="1" ht="31.5">
      <c r="A35" s="52" t="s">
        <v>104</v>
      </c>
      <c r="B35" s="53" t="s">
        <v>103</v>
      </c>
      <c r="C35" s="37">
        <v>400</v>
      </c>
      <c r="D35" s="35"/>
      <c r="E35" s="35"/>
      <c r="F35" s="38">
        <f>F36</f>
        <v>73.2</v>
      </c>
    </row>
    <row r="36" spans="1:6" s="11" customFormat="1" ht="15.75">
      <c r="A36" s="52" t="s">
        <v>76</v>
      </c>
      <c r="B36" s="53" t="s">
        <v>103</v>
      </c>
      <c r="C36" s="37">
        <v>410</v>
      </c>
      <c r="D36" s="35">
        <v>5</v>
      </c>
      <c r="E36" s="35">
        <v>2</v>
      </c>
      <c r="F36" s="134">
        <v>73.2</v>
      </c>
    </row>
    <row r="37" spans="1:6" s="11" customFormat="1" ht="47.25">
      <c r="A37" s="44" t="s">
        <v>106</v>
      </c>
      <c r="B37" s="18" t="s">
        <v>107</v>
      </c>
      <c r="C37" s="31" t="s">
        <v>11</v>
      </c>
      <c r="D37" s="28"/>
      <c r="E37" s="29"/>
      <c r="F37" s="32">
        <f>F38+F42+F46+F52</f>
        <v>1263.5999999999999</v>
      </c>
    </row>
    <row r="38" spans="1:6" s="11" customFormat="1" ht="63">
      <c r="A38" s="44" t="s">
        <v>108</v>
      </c>
      <c r="B38" s="18" t="s">
        <v>109</v>
      </c>
      <c r="C38" s="50"/>
      <c r="D38" s="16"/>
      <c r="E38" s="17"/>
      <c r="F38" s="32">
        <f>F39</f>
        <v>845.9</v>
      </c>
    </row>
    <row r="39" spans="1:6" s="11" customFormat="1" ht="63">
      <c r="A39" s="44" t="s">
        <v>110</v>
      </c>
      <c r="B39" s="18" t="s">
        <v>111</v>
      </c>
      <c r="C39" s="31"/>
      <c r="D39" s="28"/>
      <c r="E39" s="29"/>
      <c r="F39" s="32">
        <f>F40</f>
        <v>845.9</v>
      </c>
    </row>
    <row r="40" spans="1:6" s="11" customFormat="1" ht="31.5">
      <c r="A40" s="52" t="s">
        <v>25</v>
      </c>
      <c r="B40" s="24" t="s">
        <v>111</v>
      </c>
      <c r="C40" s="25">
        <v>200</v>
      </c>
      <c r="D40" s="22"/>
      <c r="E40" s="23"/>
      <c r="F40" s="26">
        <f>F41</f>
        <v>845.9</v>
      </c>
    </row>
    <row r="41" spans="1:6" s="11" customFormat="1" ht="31.5">
      <c r="A41" s="52" t="s">
        <v>26</v>
      </c>
      <c r="B41" s="24" t="s">
        <v>111</v>
      </c>
      <c r="C41" s="25">
        <v>240</v>
      </c>
      <c r="D41" s="34">
        <v>5</v>
      </c>
      <c r="E41" s="35">
        <v>3</v>
      </c>
      <c r="F41" s="135">
        <v>845.9</v>
      </c>
    </row>
    <row r="42" spans="1:6" s="11" customFormat="1" ht="47.25" hidden="1">
      <c r="A42" s="44" t="s">
        <v>112</v>
      </c>
      <c r="B42" s="18" t="s">
        <v>113</v>
      </c>
      <c r="C42" s="31"/>
      <c r="D42" s="16"/>
      <c r="E42" s="17"/>
      <c r="F42" s="32">
        <f>F43</f>
        <v>0</v>
      </c>
    </row>
    <row r="43" spans="1:6" s="11" customFormat="1" ht="63" hidden="1">
      <c r="A43" s="52" t="s">
        <v>114</v>
      </c>
      <c r="B43" s="24" t="s">
        <v>115</v>
      </c>
      <c r="C43" s="42"/>
      <c r="D43" s="22"/>
      <c r="E43" s="23"/>
      <c r="F43" s="38">
        <f>F44</f>
        <v>0</v>
      </c>
    </row>
    <row r="44" spans="1:6" s="11" customFormat="1" ht="31.5" hidden="1">
      <c r="A44" s="52" t="s">
        <v>25</v>
      </c>
      <c r="B44" s="24" t="s">
        <v>115</v>
      </c>
      <c r="C44" s="37">
        <v>200</v>
      </c>
      <c r="D44" s="22"/>
      <c r="E44" s="23"/>
      <c r="F44" s="38">
        <f>F45</f>
        <v>0</v>
      </c>
    </row>
    <row r="45" spans="1:6" s="11" customFormat="1" ht="31.5" hidden="1">
      <c r="A45" s="52" t="s">
        <v>26</v>
      </c>
      <c r="B45" s="24" t="s">
        <v>115</v>
      </c>
      <c r="C45" s="25">
        <v>240</v>
      </c>
      <c r="D45" s="22">
        <v>5</v>
      </c>
      <c r="E45" s="23">
        <v>3</v>
      </c>
      <c r="F45" s="38">
        <v>0</v>
      </c>
    </row>
    <row r="46" spans="1:6" s="11" customFormat="1" ht="63">
      <c r="A46" s="44" t="s">
        <v>116</v>
      </c>
      <c r="B46" s="18" t="s">
        <v>117</v>
      </c>
      <c r="C46" s="31"/>
      <c r="D46" s="16"/>
      <c r="E46" s="17"/>
      <c r="F46" s="32">
        <f>F47</f>
        <v>3.4</v>
      </c>
    </row>
    <row r="47" spans="1:6" s="11" customFormat="1" ht="61.5" customHeight="1">
      <c r="A47" s="52" t="s">
        <v>118</v>
      </c>
      <c r="B47" s="24" t="s">
        <v>119</v>
      </c>
      <c r="C47" s="37"/>
      <c r="D47" s="22"/>
      <c r="E47" s="23"/>
      <c r="F47" s="38">
        <f>F48+F50</f>
        <v>3.4</v>
      </c>
    </row>
    <row r="48" spans="1:6" s="11" customFormat="1" ht="31.5">
      <c r="A48" s="52" t="s">
        <v>25</v>
      </c>
      <c r="B48" s="24" t="s">
        <v>119</v>
      </c>
      <c r="C48" s="42">
        <v>200</v>
      </c>
      <c r="D48" s="22"/>
      <c r="E48" s="23"/>
      <c r="F48" s="38">
        <f>F49</f>
        <v>3.4</v>
      </c>
    </row>
    <row r="49" spans="1:6" s="11" customFormat="1" ht="31.5">
      <c r="A49" s="52" t="s">
        <v>26</v>
      </c>
      <c r="B49" s="24" t="s">
        <v>119</v>
      </c>
      <c r="C49" s="37">
        <v>240</v>
      </c>
      <c r="D49" s="22">
        <v>5</v>
      </c>
      <c r="E49" s="23">
        <v>3</v>
      </c>
      <c r="F49" s="38">
        <v>3.4</v>
      </c>
    </row>
    <row r="50" spans="1:6" s="11" customFormat="1" ht="15.75" hidden="1">
      <c r="A50" s="52" t="s">
        <v>27</v>
      </c>
      <c r="B50" s="24" t="s">
        <v>119</v>
      </c>
      <c r="C50" s="25">
        <v>800</v>
      </c>
      <c r="D50" s="22"/>
      <c r="E50" s="23"/>
      <c r="F50" s="38">
        <f>F51</f>
        <v>0</v>
      </c>
    </row>
    <row r="51" spans="1:6" s="11" customFormat="1" ht="63" hidden="1">
      <c r="A51" s="52" t="s">
        <v>79</v>
      </c>
      <c r="B51" s="24" t="s">
        <v>119</v>
      </c>
      <c r="C51" s="25">
        <v>810</v>
      </c>
      <c r="D51" s="22">
        <v>5</v>
      </c>
      <c r="E51" s="23">
        <v>3</v>
      </c>
      <c r="F51" s="38"/>
    </row>
    <row r="52" spans="1:6" s="11" customFormat="1" ht="78.75">
      <c r="A52" s="44" t="s">
        <v>120</v>
      </c>
      <c r="B52" s="18" t="s">
        <v>121</v>
      </c>
      <c r="C52" s="31"/>
      <c r="D52" s="16"/>
      <c r="E52" s="17"/>
      <c r="F52" s="32">
        <f>F53</f>
        <v>414.3</v>
      </c>
    </row>
    <row r="53" spans="1:6" s="11" customFormat="1" ht="78.75">
      <c r="A53" s="52" t="s">
        <v>122</v>
      </c>
      <c r="B53" s="24" t="s">
        <v>123</v>
      </c>
      <c r="C53" s="37"/>
      <c r="D53" s="22"/>
      <c r="E53" s="23"/>
      <c r="F53" s="38">
        <f>F54+F56</f>
        <v>414.3</v>
      </c>
    </row>
    <row r="54" spans="1:6" s="11" customFormat="1" ht="31.5">
      <c r="A54" s="52" t="s">
        <v>25</v>
      </c>
      <c r="B54" s="24" t="s">
        <v>123</v>
      </c>
      <c r="C54" s="37">
        <v>200</v>
      </c>
      <c r="D54" s="22"/>
      <c r="E54" s="23"/>
      <c r="F54" s="38">
        <f>F55</f>
        <v>414.3</v>
      </c>
    </row>
    <row r="55" spans="1:6" s="11" customFormat="1" ht="31.5">
      <c r="A55" s="52" t="s">
        <v>26</v>
      </c>
      <c r="B55" s="24" t="s">
        <v>123</v>
      </c>
      <c r="C55" s="37">
        <v>240</v>
      </c>
      <c r="D55" s="22">
        <v>5</v>
      </c>
      <c r="E55" s="23">
        <v>3</v>
      </c>
      <c r="F55" s="134">
        <v>414.3</v>
      </c>
    </row>
    <row r="56" spans="1:6" s="11" customFormat="1" ht="15.75" hidden="1">
      <c r="A56" s="52" t="s">
        <v>27</v>
      </c>
      <c r="B56" s="24" t="s">
        <v>123</v>
      </c>
      <c r="C56" s="42">
        <v>800</v>
      </c>
      <c r="D56" s="22"/>
      <c r="E56" s="23"/>
      <c r="F56" s="38">
        <f>F57</f>
        <v>0</v>
      </c>
    </row>
    <row r="57" spans="1:6" s="11" customFormat="1" ht="63" hidden="1">
      <c r="A57" s="52" t="s">
        <v>79</v>
      </c>
      <c r="B57" s="24" t="s">
        <v>123</v>
      </c>
      <c r="C57" s="37">
        <v>810</v>
      </c>
      <c r="D57" s="22">
        <v>5</v>
      </c>
      <c r="E57" s="23">
        <v>3</v>
      </c>
      <c r="F57" s="38"/>
    </row>
    <row r="58" spans="1:6" s="11" customFormat="1" ht="48.75" customHeight="1">
      <c r="A58" s="100" t="s">
        <v>141</v>
      </c>
      <c r="B58" s="18" t="s">
        <v>142</v>
      </c>
      <c r="C58" s="19" t="s">
        <v>11</v>
      </c>
      <c r="D58" s="16"/>
      <c r="E58" s="17"/>
      <c r="F58" s="32">
        <f>F59+F62+F69+F72</f>
        <v>8035.2999999999993</v>
      </c>
    </row>
    <row r="59" spans="1:6" s="11" customFormat="1" ht="94.5" hidden="1">
      <c r="A59" s="100" t="s">
        <v>180</v>
      </c>
      <c r="B59" s="18" t="s">
        <v>143</v>
      </c>
      <c r="C59" s="31"/>
      <c r="D59" s="16"/>
      <c r="E59" s="17"/>
      <c r="F59" s="32">
        <f>F60</f>
        <v>0</v>
      </c>
    </row>
    <row r="60" spans="1:6" s="11" customFormat="1" ht="31.5" hidden="1">
      <c r="A60" s="52" t="s">
        <v>25</v>
      </c>
      <c r="B60" s="24" t="s">
        <v>143</v>
      </c>
      <c r="C60" s="42">
        <v>200</v>
      </c>
      <c r="D60" s="22"/>
      <c r="E60" s="23"/>
      <c r="F60" s="38">
        <f>F61</f>
        <v>0</v>
      </c>
    </row>
    <row r="61" spans="1:6" s="11" customFormat="1" ht="31.5" hidden="1">
      <c r="A61" s="52" t="s">
        <v>26</v>
      </c>
      <c r="B61" s="24" t="s">
        <v>143</v>
      </c>
      <c r="C61" s="37">
        <v>240</v>
      </c>
      <c r="D61" s="22">
        <v>8</v>
      </c>
      <c r="E61" s="23">
        <v>1</v>
      </c>
      <c r="F61" s="38">
        <v>0</v>
      </c>
    </row>
    <row r="62" spans="1:6" s="11" customFormat="1" ht="63">
      <c r="A62" s="100" t="s">
        <v>144</v>
      </c>
      <c r="B62" s="18" t="s">
        <v>145</v>
      </c>
      <c r="C62" s="19"/>
      <c r="D62" s="16"/>
      <c r="E62" s="17"/>
      <c r="F62" s="32">
        <f>F63+F65+F67</f>
        <v>6511.1999999999989</v>
      </c>
    </row>
    <row r="63" spans="1:6" s="11" customFormat="1" ht="66" customHeight="1">
      <c r="A63" s="52" t="s">
        <v>17</v>
      </c>
      <c r="B63" s="24" t="s">
        <v>145</v>
      </c>
      <c r="C63" s="25">
        <v>100</v>
      </c>
      <c r="D63" s="22"/>
      <c r="E63" s="23"/>
      <c r="F63" s="38">
        <f>F64</f>
        <v>4502.8999999999996</v>
      </c>
    </row>
    <row r="64" spans="1:6" s="11" customFormat="1" ht="15.75">
      <c r="A64" s="80" t="s">
        <v>146</v>
      </c>
      <c r="B64" s="24" t="s">
        <v>145</v>
      </c>
      <c r="C64" s="37">
        <v>110</v>
      </c>
      <c r="D64" s="22">
        <v>8</v>
      </c>
      <c r="E64" s="23">
        <v>1</v>
      </c>
      <c r="F64" s="134">
        <v>4502.8999999999996</v>
      </c>
    </row>
    <row r="65" spans="1:6" s="11" customFormat="1" ht="31.5">
      <c r="A65" s="52" t="s">
        <v>25</v>
      </c>
      <c r="B65" s="24" t="s">
        <v>145</v>
      </c>
      <c r="C65" s="37">
        <v>200</v>
      </c>
      <c r="D65" s="22"/>
      <c r="E65" s="23"/>
      <c r="F65" s="38">
        <f>F66</f>
        <v>1926.4</v>
      </c>
    </row>
    <row r="66" spans="1:6" s="11" customFormat="1" ht="31.5">
      <c r="A66" s="52" t="s">
        <v>26</v>
      </c>
      <c r="B66" s="24" t="s">
        <v>145</v>
      </c>
      <c r="C66" s="37">
        <v>240</v>
      </c>
      <c r="D66" s="22">
        <v>8</v>
      </c>
      <c r="E66" s="23">
        <v>1</v>
      </c>
      <c r="F66" s="134">
        <v>1926.4</v>
      </c>
    </row>
    <row r="67" spans="1:6" s="11" customFormat="1" ht="15.75">
      <c r="A67" s="52" t="s">
        <v>27</v>
      </c>
      <c r="B67" s="24" t="s">
        <v>145</v>
      </c>
      <c r="C67" s="37">
        <v>800</v>
      </c>
      <c r="D67" s="22"/>
      <c r="E67" s="23"/>
      <c r="F67" s="38">
        <f>F68</f>
        <v>81.900000000000006</v>
      </c>
    </row>
    <row r="68" spans="1:6" s="11" customFormat="1" ht="15.75">
      <c r="A68" s="52" t="s">
        <v>28</v>
      </c>
      <c r="B68" s="24" t="s">
        <v>145</v>
      </c>
      <c r="C68" s="42">
        <v>850</v>
      </c>
      <c r="D68" s="22">
        <v>8</v>
      </c>
      <c r="E68" s="23">
        <v>1</v>
      </c>
      <c r="F68" s="134">
        <v>81.900000000000006</v>
      </c>
    </row>
    <row r="69" spans="1:6" s="11" customFormat="1" ht="94.5">
      <c r="A69" s="44" t="s">
        <v>194</v>
      </c>
      <c r="B69" s="45" t="s">
        <v>147</v>
      </c>
      <c r="C69" s="31"/>
      <c r="D69" s="29"/>
      <c r="E69" s="17"/>
      <c r="F69" s="32">
        <f>F70</f>
        <v>1508.1</v>
      </c>
    </row>
    <row r="70" spans="1:6" s="11" customFormat="1" ht="61.5" customHeight="1">
      <c r="A70" s="52" t="s">
        <v>17</v>
      </c>
      <c r="B70" s="53" t="s">
        <v>147</v>
      </c>
      <c r="C70" s="37">
        <v>100</v>
      </c>
      <c r="D70" s="35"/>
      <c r="E70" s="35"/>
      <c r="F70" s="38">
        <f>F71</f>
        <v>1508.1</v>
      </c>
    </row>
    <row r="71" spans="1:6" s="11" customFormat="1" ht="15.75">
      <c r="A71" s="80" t="s">
        <v>146</v>
      </c>
      <c r="B71" s="53" t="s">
        <v>147</v>
      </c>
      <c r="C71" s="37">
        <v>110</v>
      </c>
      <c r="D71" s="35">
        <v>8</v>
      </c>
      <c r="E71" s="35">
        <v>1</v>
      </c>
      <c r="F71" s="38">
        <v>1508.1</v>
      </c>
    </row>
    <row r="72" spans="1:6" s="11" customFormat="1" ht="94.5">
      <c r="A72" s="44" t="s">
        <v>195</v>
      </c>
      <c r="B72" s="45" t="s">
        <v>193</v>
      </c>
      <c r="C72" s="31"/>
      <c r="D72" s="29"/>
      <c r="E72" s="29"/>
      <c r="F72" s="32">
        <f>F73</f>
        <v>16</v>
      </c>
    </row>
    <row r="73" spans="1:6" s="11" customFormat="1" ht="78.75">
      <c r="A73" s="52" t="s">
        <v>17</v>
      </c>
      <c r="B73" s="53" t="s">
        <v>193</v>
      </c>
      <c r="C73" s="37">
        <v>100</v>
      </c>
      <c r="D73" s="35"/>
      <c r="E73" s="35"/>
      <c r="F73" s="38">
        <f>F74</f>
        <v>16</v>
      </c>
    </row>
    <row r="74" spans="1:6" s="11" customFormat="1" ht="15.75">
      <c r="A74" s="80" t="s">
        <v>146</v>
      </c>
      <c r="B74" s="53" t="s">
        <v>193</v>
      </c>
      <c r="C74" s="37">
        <v>110</v>
      </c>
      <c r="D74" s="35">
        <v>8</v>
      </c>
      <c r="E74" s="35">
        <v>1</v>
      </c>
      <c r="F74" s="134">
        <v>16</v>
      </c>
    </row>
    <row r="75" spans="1:6" s="11" customFormat="1" ht="47.25" hidden="1">
      <c r="A75" s="44" t="s">
        <v>160</v>
      </c>
      <c r="B75" s="45" t="s">
        <v>155</v>
      </c>
      <c r="C75" s="31" t="s">
        <v>11</v>
      </c>
      <c r="D75" s="29"/>
      <c r="E75" s="29"/>
      <c r="F75" s="32">
        <f>F76</f>
        <v>0</v>
      </c>
    </row>
    <row r="76" spans="1:6" s="11" customFormat="1" ht="63" hidden="1">
      <c r="A76" s="44" t="s">
        <v>161</v>
      </c>
      <c r="B76" s="45" t="s">
        <v>156</v>
      </c>
      <c r="C76" s="31"/>
      <c r="D76" s="29"/>
      <c r="E76" s="29"/>
      <c r="F76" s="32">
        <f>F77</f>
        <v>0</v>
      </c>
    </row>
    <row r="77" spans="1:6" s="11" customFormat="1" ht="31.5" hidden="1">
      <c r="A77" s="52" t="s">
        <v>25</v>
      </c>
      <c r="B77" s="53" t="s">
        <v>156</v>
      </c>
      <c r="C77" s="37">
        <v>200</v>
      </c>
      <c r="D77" s="35"/>
      <c r="E77" s="35"/>
      <c r="F77" s="38">
        <f>F78</f>
        <v>0</v>
      </c>
    </row>
    <row r="78" spans="1:6" s="11" customFormat="1" ht="31.5" hidden="1">
      <c r="A78" s="52" t="s">
        <v>26</v>
      </c>
      <c r="B78" s="53" t="s">
        <v>156</v>
      </c>
      <c r="C78" s="37">
        <v>240</v>
      </c>
      <c r="D78" s="35">
        <v>11</v>
      </c>
      <c r="E78" s="35">
        <v>5</v>
      </c>
      <c r="F78" s="38">
        <v>0</v>
      </c>
    </row>
    <row r="79" spans="1:6" s="11" customFormat="1" ht="47.25" hidden="1">
      <c r="A79" s="44" t="s">
        <v>133</v>
      </c>
      <c r="B79" s="45" t="s">
        <v>134</v>
      </c>
      <c r="C79" s="31"/>
      <c r="D79" s="29"/>
      <c r="E79" s="29"/>
      <c r="F79" s="32">
        <f>F80</f>
        <v>0</v>
      </c>
    </row>
    <row r="80" spans="1:6" s="11" customFormat="1" ht="47.25" hidden="1">
      <c r="A80" s="44" t="s">
        <v>135</v>
      </c>
      <c r="B80" s="18" t="s">
        <v>136</v>
      </c>
      <c r="C80" s="19"/>
      <c r="D80" s="16"/>
      <c r="E80" s="17"/>
      <c r="F80" s="32">
        <f>F81</f>
        <v>0</v>
      </c>
    </row>
    <row r="81" spans="1:6" s="11" customFormat="1" ht="31.5" hidden="1">
      <c r="A81" s="52" t="s">
        <v>25</v>
      </c>
      <c r="B81" s="24" t="s">
        <v>136</v>
      </c>
      <c r="C81" s="37">
        <v>200</v>
      </c>
      <c r="D81" s="34"/>
      <c r="E81" s="35"/>
      <c r="F81" s="38">
        <f>F82</f>
        <v>0</v>
      </c>
    </row>
    <row r="82" spans="1:6" s="11" customFormat="1" ht="31.5" hidden="1">
      <c r="A82" s="52" t="s">
        <v>26</v>
      </c>
      <c r="B82" s="24" t="s">
        <v>136</v>
      </c>
      <c r="C82" s="37">
        <v>240</v>
      </c>
      <c r="D82" s="22">
        <v>7</v>
      </c>
      <c r="E82" s="23">
        <v>7</v>
      </c>
      <c r="F82" s="38"/>
    </row>
    <row r="83" spans="1:6" s="11" customFormat="1" ht="15.75">
      <c r="A83" s="44" t="s">
        <v>13</v>
      </c>
      <c r="B83" s="18" t="s">
        <v>14</v>
      </c>
      <c r="C83" s="19" t="s">
        <v>11</v>
      </c>
      <c r="D83" s="16"/>
      <c r="E83" s="17"/>
      <c r="F83" s="20">
        <f>F84+F87+F93+F96+F99+F105+F108+F111+F114+F117+F120+F127+F134+F141+F144+F147+F158+F152+F155</f>
        <v>5848.0999999999995</v>
      </c>
    </row>
    <row r="84" spans="1:6" s="11" customFormat="1" ht="31.5">
      <c r="A84" s="44" t="s">
        <v>30</v>
      </c>
      <c r="B84" s="18" t="s">
        <v>31</v>
      </c>
      <c r="C84" s="19"/>
      <c r="D84" s="16"/>
      <c r="E84" s="17"/>
      <c r="F84" s="20">
        <f>F85</f>
        <v>2796.2</v>
      </c>
    </row>
    <row r="85" spans="1:6" s="11" customFormat="1" ht="71.25" customHeight="1">
      <c r="A85" s="52" t="s">
        <v>17</v>
      </c>
      <c r="B85" s="24" t="s">
        <v>31</v>
      </c>
      <c r="C85" s="25">
        <v>100</v>
      </c>
      <c r="D85" s="22"/>
      <c r="E85" s="23"/>
      <c r="F85" s="26">
        <f>F86</f>
        <v>2796.2</v>
      </c>
    </row>
    <row r="86" spans="1:6" s="11" customFormat="1" ht="31.5">
      <c r="A86" s="52" t="s">
        <v>18</v>
      </c>
      <c r="B86" s="24" t="s">
        <v>31</v>
      </c>
      <c r="C86" s="25">
        <v>120</v>
      </c>
      <c r="D86" s="22">
        <v>1</v>
      </c>
      <c r="E86" s="23">
        <v>4</v>
      </c>
      <c r="F86" s="26">
        <v>2796.2</v>
      </c>
    </row>
    <row r="87" spans="1:6" s="11" customFormat="1" ht="31.5">
      <c r="A87" s="44" t="s">
        <v>23</v>
      </c>
      <c r="B87" s="18" t="s">
        <v>24</v>
      </c>
      <c r="C87" s="19" t="s">
        <v>11</v>
      </c>
      <c r="D87" s="16"/>
      <c r="E87" s="17"/>
      <c r="F87" s="20">
        <f>F88+F90</f>
        <v>1354.6</v>
      </c>
    </row>
    <row r="88" spans="1:6" s="11" customFormat="1" ht="31.5">
      <c r="A88" s="52" t="s">
        <v>25</v>
      </c>
      <c r="B88" s="98" t="s">
        <v>24</v>
      </c>
      <c r="C88" s="37">
        <v>200</v>
      </c>
      <c r="D88" s="35"/>
      <c r="E88" s="35"/>
      <c r="F88" s="38">
        <f>F89</f>
        <v>1269</v>
      </c>
    </row>
    <row r="89" spans="1:6" s="11" customFormat="1" ht="31.5">
      <c r="A89" s="52" t="s">
        <v>26</v>
      </c>
      <c r="B89" s="98" t="s">
        <v>24</v>
      </c>
      <c r="C89" s="37">
        <v>240</v>
      </c>
      <c r="D89" s="35">
        <v>1</v>
      </c>
      <c r="E89" s="35">
        <v>4</v>
      </c>
      <c r="F89" s="134">
        <v>1269</v>
      </c>
    </row>
    <row r="90" spans="1:6" s="11" customFormat="1" ht="15.75">
      <c r="A90" s="52" t="s">
        <v>27</v>
      </c>
      <c r="B90" s="98" t="s">
        <v>24</v>
      </c>
      <c r="C90" s="37">
        <v>800</v>
      </c>
      <c r="D90" s="35"/>
      <c r="E90" s="35"/>
      <c r="F90" s="38">
        <f>F92+F91</f>
        <v>85.6</v>
      </c>
    </row>
    <row r="91" spans="1:6" s="11" customFormat="1" ht="15.75">
      <c r="A91" s="52" t="s">
        <v>175</v>
      </c>
      <c r="B91" s="98" t="s">
        <v>24</v>
      </c>
      <c r="C91" s="37">
        <v>830</v>
      </c>
      <c r="D91" s="35">
        <v>1</v>
      </c>
      <c r="E91" s="35">
        <v>4</v>
      </c>
      <c r="F91" s="38">
        <v>5</v>
      </c>
    </row>
    <row r="92" spans="1:6" s="11" customFormat="1" ht="15.75">
      <c r="A92" s="52" t="s">
        <v>28</v>
      </c>
      <c r="B92" s="98" t="s">
        <v>24</v>
      </c>
      <c r="C92" s="37">
        <v>850</v>
      </c>
      <c r="D92" s="35">
        <v>1</v>
      </c>
      <c r="E92" s="35">
        <v>4</v>
      </c>
      <c r="F92" s="134">
        <v>80.599999999999994</v>
      </c>
    </row>
    <row r="93" spans="1:6" s="11" customFormat="1" ht="31.5">
      <c r="A93" s="44" t="s">
        <v>35</v>
      </c>
      <c r="B93" s="99" t="s">
        <v>36</v>
      </c>
      <c r="C93" s="31"/>
      <c r="D93" s="29"/>
      <c r="E93" s="29"/>
      <c r="F93" s="32">
        <f>F94</f>
        <v>26.3</v>
      </c>
    </row>
    <row r="94" spans="1:6" s="11" customFormat="1" ht="15.75">
      <c r="A94" s="52" t="s">
        <v>37</v>
      </c>
      <c r="B94" s="98" t="s">
        <v>36</v>
      </c>
      <c r="C94" s="37">
        <v>500</v>
      </c>
      <c r="D94" s="35"/>
      <c r="E94" s="35"/>
      <c r="F94" s="38">
        <f>F95</f>
        <v>26.3</v>
      </c>
    </row>
    <row r="95" spans="1:6" s="11" customFormat="1" ht="15.75">
      <c r="A95" s="52" t="s">
        <v>38</v>
      </c>
      <c r="B95" s="98" t="s">
        <v>36</v>
      </c>
      <c r="C95" s="37">
        <v>540</v>
      </c>
      <c r="D95" s="35">
        <v>1</v>
      </c>
      <c r="E95" s="35">
        <v>6</v>
      </c>
      <c r="F95" s="38">
        <v>26.3</v>
      </c>
    </row>
    <row r="96" spans="1:6" s="11" customFormat="1" ht="30" customHeight="1">
      <c r="A96" s="44" t="s">
        <v>49</v>
      </c>
      <c r="B96" s="99" t="s">
        <v>50</v>
      </c>
      <c r="C96" s="31" t="s">
        <v>11</v>
      </c>
      <c r="D96" s="29"/>
      <c r="E96" s="29"/>
      <c r="F96" s="32">
        <f>F97</f>
        <v>221.9</v>
      </c>
    </row>
    <row r="97" spans="1:6" s="11" customFormat="1" ht="31.5">
      <c r="A97" s="52" t="s">
        <v>25</v>
      </c>
      <c r="B97" s="98" t="s">
        <v>50</v>
      </c>
      <c r="C97" s="37">
        <v>200</v>
      </c>
      <c r="D97" s="35"/>
      <c r="E97" s="35"/>
      <c r="F97" s="38">
        <f>F98</f>
        <v>221.9</v>
      </c>
    </row>
    <row r="98" spans="1:6" s="11" customFormat="1" ht="31.5">
      <c r="A98" s="52" t="s">
        <v>26</v>
      </c>
      <c r="B98" s="98" t="s">
        <v>50</v>
      </c>
      <c r="C98" s="37">
        <v>240</v>
      </c>
      <c r="D98" s="35">
        <v>1</v>
      </c>
      <c r="E98" s="35">
        <v>13</v>
      </c>
      <c r="F98" s="134">
        <v>221.9</v>
      </c>
    </row>
    <row r="99" spans="1:6" s="11" customFormat="1" ht="15.75">
      <c r="A99" s="44" t="s">
        <v>51</v>
      </c>
      <c r="B99" s="30" t="s">
        <v>52</v>
      </c>
      <c r="C99" s="19" t="s">
        <v>11</v>
      </c>
      <c r="D99" s="29"/>
      <c r="E99" s="29"/>
      <c r="F99" s="32">
        <f>F100+F102</f>
        <v>520</v>
      </c>
    </row>
    <row r="100" spans="1:6" s="11" customFormat="1" ht="31.5">
      <c r="A100" s="52" t="s">
        <v>25</v>
      </c>
      <c r="B100" s="36" t="s">
        <v>52</v>
      </c>
      <c r="C100" s="25">
        <v>200</v>
      </c>
      <c r="D100" s="35"/>
      <c r="E100" s="35"/>
      <c r="F100" s="38">
        <f>F101</f>
        <v>455</v>
      </c>
    </row>
    <row r="101" spans="1:6" s="11" customFormat="1" ht="31.5">
      <c r="A101" s="52" t="s">
        <v>26</v>
      </c>
      <c r="B101" s="36" t="s">
        <v>52</v>
      </c>
      <c r="C101" s="25">
        <v>240</v>
      </c>
      <c r="D101" s="35">
        <v>1</v>
      </c>
      <c r="E101" s="35">
        <v>13</v>
      </c>
      <c r="F101" s="135">
        <v>455</v>
      </c>
    </row>
    <row r="102" spans="1:6" s="11" customFormat="1" ht="15.75">
      <c r="A102" s="52" t="s">
        <v>27</v>
      </c>
      <c r="B102" s="36" t="s">
        <v>52</v>
      </c>
      <c r="C102" s="25">
        <v>800</v>
      </c>
      <c r="D102" s="35"/>
      <c r="E102" s="35"/>
      <c r="F102" s="38">
        <f>F103+F104</f>
        <v>65</v>
      </c>
    </row>
    <row r="103" spans="1:6" s="11" customFormat="1" ht="15.75">
      <c r="A103" s="52" t="s">
        <v>175</v>
      </c>
      <c r="B103" s="36" t="s">
        <v>52</v>
      </c>
      <c r="C103" s="25">
        <v>830</v>
      </c>
      <c r="D103" s="35">
        <v>1</v>
      </c>
      <c r="E103" s="35">
        <v>13</v>
      </c>
      <c r="F103" s="38">
        <v>52.8</v>
      </c>
    </row>
    <row r="104" spans="1:6" s="11" customFormat="1" ht="15.75">
      <c r="A104" s="52" t="s">
        <v>28</v>
      </c>
      <c r="B104" s="36" t="s">
        <v>52</v>
      </c>
      <c r="C104" s="25">
        <v>850</v>
      </c>
      <c r="D104" s="35">
        <v>1</v>
      </c>
      <c r="E104" s="35">
        <v>13</v>
      </c>
      <c r="F104" s="134">
        <v>12.2</v>
      </c>
    </row>
    <row r="105" spans="1:6" s="11" customFormat="1" ht="63">
      <c r="A105" s="44" t="s">
        <v>65</v>
      </c>
      <c r="B105" s="18" t="s">
        <v>66</v>
      </c>
      <c r="C105" s="19"/>
      <c r="D105" s="16"/>
      <c r="E105" s="17"/>
      <c r="F105" s="20">
        <f>F106</f>
        <v>10</v>
      </c>
    </row>
    <row r="106" spans="1:6" s="11" customFormat="1" ht="31.5">
      <c r="A106" s="52" t="s">
        <v>25</v>
      </c>
      <c r="B106" s="24" t="s">
        <v>66</v>
      </c>
      <c r="C106" s="25">
        <v>200</v>
      </c>
      <c r="D106" s="22"/>
      <c r="E106" s="23"/>
      <c r="F106" s="26">
        <f>F107</f>
        <v>10</v>
      </c>
    </row>
    <row r="107" spans="1:6" s="11" customFormat="1" ht="31.5">
      <c r="A107" s="52" t="s">
        <v>26</v>
      </c>
      <c r="B107" s="24" t="s">
        <v>66</v>
      </c>
      <c r="C107" s="25">
        <v>240</v>
      </c>
      <c r="D107" s="22">
        <v>3</v>
      </c>
      <c r="E107" s="23">
        <v>9</v>
      </c>
      <c r="F107" s="26">
        <v>10</v>
      </c>
    </row>
    <row r="108" spans="1:6" s="11" customFormat="1" ht="47.25" hidden="1">
      <c r="A108" s="44" t="s">
        <v>67</v>
      </c>
      <c r="B108" s="18" t="s">
        <v>68</v>
      </c>
      <c r="C108" s="19"/>
      <c r="D108" s="16"/>
      <c r="E108" s="17"/>
      <c r="F108" s="20">
        <f>F109</f>
        <v>0</v>
      </c>
    </row>
    <row r="109" spans="1:6" s="11" customFormat="1" ht="31.5" hidden="1">
      <c r="A109" s="52" t="s">
        <v>25</v>
      </c>
      <c r="B109" s="24" t="s">
        <v>68</v>
      </c>
      <c r="C109" s="25">
        <v>200</v>
      </c>
      <c r="D109" s="22"/>
      <c r="E109" s="23"/>
      <c r="F109" s="26">
        <f>F110</f>
        <v>0</v>
      </c>
    </row>
    <row r="110" spans="1:6" s="11" customFormat="1" ht="31.5" hidden="1">
      <c r="A110" s="52" t="s">
        <v>26</v>
      </c>
      <c r="B110" s="24" t="s">
        <v>68</v>
      </c>
      <c r="C110" s="25">
        <v>240</v>
      </c>
      <c r="D110" s="22">
        <v>3</v>
      </c>
      <c r="E110" s="23">
        <v>9</v>
      </c>
      <c r="F110" s="26"/>
    </row>
    <row r="111" spans="1:6" s="11" customFormat="1" ht="47.25" hidden="1">
      <c r="A111" s="44" t="s">
        <v>69</v>
      </c>
      <c r="B111" s="18" t="s">
        <v>70</v>
      </c>
      <c r="C111" s="19"/>
      <c r="D111" s="16"/>
      <c r="E111" s="17"/>
      <c r="F111" s="20">
        <f>F112</f>
        <v>0</v>
      </c>
    </row>
    <row r="112" spans="1:6" s="11" customFormat="1" ht="31.5" hidden="1">
      <c r="A112" s="52" t="s">
        <v>25</v>
      </c>
      <c r="B112" s="24" t="s">
        <v>70</v>
      </c>
      <c r="C112" s="25">
        <v>200</v>
      </c>
      <c r="D112" s="22"/>
      <c r="E112" s="23"/>
      <c r="F112" s="26">
        <f>F113</f>
        <v>0</v>
      </c>
    </row>
    <row r="113" spans="1:6" s="11" customFormat="1" ht="31.5" hidden="1">
      <c r="A113" s="52" t="s">
        <v>26</v>
      </c>
      <c r="B113" s="24" t="s">
        <v>70</v>
      </c>
      <c r="C113" s="25">
        <v>240</v>
      </c>
      <c r="D113" s="22">
        <v>3</v>
      </c>
      <c r="E113" s="23">
        <v>9</v>
      </c>
      <c r="F113" s="26"/>
    </row>
    <row r="114" spans="1:6" s="11" customFormat="1" ht="47.25">
      <c r="A114" s="44" t="s">
        <v>151</v>
      </c>
      <c r="B114" s="45" t="s">
        <v>152</v>
      </c>
      <c r="C114" s="31" t="s">
        <v>11</v>
      </c>
      <c r="D114" s="29"/>
      <c r="E114" s="29"/>
      <c r="F114" s="20">
        <f>F115</f>
        <v>108.9</v>
      </c>
    </row>
    <row r="115" spans="1:6" s="11" customFormat="1" ht="31.5">
      <c r="A115" s="52" t="s">
        <v>153</v>
      </c>
      <c r="B115" s="53" t="s">
        <v>152</v>
      </c>
      <c r="C115" s="37">
        <v>300</v>
      </c>
      <c r="D115" s="35"/>
      <c r="E115" s="35"/>
      <c r="F115" s="26">
        <f>F116</f>
        <v>108.9</v>
      </c>
    </row>
    <row r="116" spans="1:6" s="11" customFormat="1" ht="31.5">
      <c r="A116" s="133" t="s">
        <v>181</v>
      </c>
      <c r="B116" s="53" t="s">
        <v>152</v>
      </c>
      <c r="C116" s="37">
        <v>320</v>
      </c>
      <c r="D116" s="35">
        <v>10</v>
      </c>
      <c r="E116" s="35">
        <v>1</v>
      </c>
      <c r="F116" s="26">
        <v>108.9</v>
      </c>
    </row>
    <row r="117" spans="1:6" s="11" customFormat="1" ht="15.75">
      <c r="A117" s="44" t="s">
        <v>15</v>
      </c>
      <c r="B117" s="45" t="s">
        <v>16</v>
      </c>
      <c r="C117" s="31" t="s">
        <v>11</v>
      </c>
      <c r="D117" s="29"/>
      <c r="E117" s="29"/>
      <c r="F117" s="20">
        <f>F118</f>
        <v>560.29999999999995</v>
      </c>
    </row>
    <row r="118" spans="1:6" s="11" customFormat="1" ht="78.75">
      <c r="A118" s="52" t="s">
        <v>17</v>
      </c>
      <c r="B118" s="53" t="s">
        <v>16</v>
      </c>
      <c r="C118" s="37">
        <v>100</v>
      </c>
      <c r="D118" s="35"/>
      <c r="E118" s="35"/>
      <c r="F118" s="26">
        <f>F119</f>
        <v>560.29999999999995</v>
      </c>
    </row>
    <row r="119" spans="1:6" s="11" customFormat="1" ht="31.5">
      <c r="A119" s="52" t="s">
        <v>18</v>
      </c>
      <c r="B119" s="24" t="s">
        <v>16</v>
      </c>
      <c r="C119" s="25">
        <v>120</v>
      </c>
      <c r="D119" s="22">
        <v>1</v>
      </c>
      <c r="E119" s="23">
        <v>2</v>
      </c>
      <c r="F119" s="26">
        <v>560.29999999999995</v>
      </c>
    </row>
    <row r="120" spans="1:6" s="11" customFormat="1" ht="63" hidden="1">
      <c r="A120" s="44" t="s">
        <v>88</v>
      </c>
      <c r="B120" s="18" t="s">
        <v>89</v>
      </c>
      <c r="C120" s="19"/>
      <c r="D120" s="16"/>
      <c r="E120" s="17"/>
      <c r="F120" s="20">
        <f>F121+F123+F125</f>
        <v>0</v>
      </c>
    </row>
    <row r="121" spans="1:6" s="11" customFormat="1" ht="31.5" hidden="1">
      <c r="A121" s="52" t="s">
        <v>25</v>
      </c>
      <c r="B121" s="24" t="s">
        <v>89</v>
      </c>
      <c r="C121" s="25">
        <v>200</v>
      </c>
      <c r="D121" s="22"/>
      <c r="E121" s="23"/>
      <c r="F121" s="26">
        <f>F122</f>
        <v>0</v>
      </c>
    </row>
    <row r="122" spans="1:6" s="11" customFormat="1" ht="31.5" hidden="1">
      <c r="A122" s="52" t="s">
        <v>26</v>
      </c>
      <c r="B122" s="24" t="s">
        <v>89</v>
      </c>
      <c r="C122" s="25">
        <v>240</v>
      </c>
      <c r="D122" s="22">
        <v>4</v>
      </c>
      <c r="E122" s="23">
        <v>9</v>
      </c>
      <c r="F122" s="26"/>
    </row>
    <row r="123" spans="1:6" s="11" customFormat="1" ht="47.25" hidden="1">
      <c r="A123" s="52" t="s">
        <v>75</v>
      </c>
      <c r="B123" s="24" t="s">
        <v>89</v>
      </c>
      <c r="C123" s="25">
        <v>400</v>
      </c>
      <c r="D123" s="22"/>
      <c r="E123" s="23"/>
      <c r="F123" s="26">
        <f>F124</f>
        <v>0</v>
      </c>
    </row>
    <row r="124" spans="1:6" s="11" customFormat="1" ht="15.75" hidden="1">
      <c r="A124" s="52" t="s">
        <v>76</v>
      </c>
      <c r="B124" s="24" t="s">
        <v>89</v>
      </c>
      <c r="C124" s="25">
        <v>410</v>
      </c>
      <c r="D124" s="22">
        <v>4</v>
      </c>
      <c r="E124" s="23">
        <v>9</v>
      </c>
      <c r="F124" s="26"/>
    </row>
    <row r="125" spans="1:6" s="11" customFormat="1" ht="15.75" hidden="1">
      <c r="A125" s="52" t="s">
        <v>27</v>
      </c>
      <c r="B125" s="24" t="s">
        <v>89</v>
      </c>
      <c r="C125" s="25">
        <v>800</v>
      </c>
      <c r="D125" s="22"/>
      <c r="E125" s="23"/>
      <c r="F125" s="26">
        <f>F126</f>
        <v>0</v>
      </c>
    </row>
    <row r="126" spans="1:6" s="11" customFormat="1" ht="63" hidden="1">
      <c r="A126" s="52" t="s">
        <v>79</v>
      </c>
      <c r="B126" s="24" t="s">
        <v>89</v>
      </c>
      <c r="C126" s="25">
        <v>810</v>
      </c>
      <c r="D126" s="22">
        <v>4</v>
      </c>
      <c r="E126" s="23">
        <v>9</v>
      </c>
      <c r="F126" s="26"/>
    </row>
    <row r="127" spans="1:6" s="11" customFormat="1" ht="63" hidden="1">
      <c r="A127" s="44" t="s">
        <v>90</v>
      </c>
      <c r="B127" s="30" t="s">
        <v>91</v>
      </c>
      <c r="C127" s="19"/>
      <c r="D127" s="16"/>
      <c r="E127" s="17"/>
      <c r="F127" s="32">
        <f>F128+F130+F132</f>
        <v>0</v>
      </c>
    </row>
    <row r="128" spans="1:6" s="11" customFormat="1" ht="31.5" hidden="1">
      <c r="A128" s="52" t="s">
        <v>25</v>
      </c>
      <c r="B128" s="24" t="s">
        <v>91</v>
      </c>
      <c r="C128" s="25">
        <v>200</v>
      </c>
      <c r="D128" s="22"/>
      <c r="E128" s="23"/>
      <c r="F128" s="26">
        <f>F129</f>
        <v>0</v>
      </c>
    </row>
    <row r="129" spans="1:6" s="11" customFormat="1" ht="31.5" hidden="1">
      <c r="A129" s="52" t="s">
        <v>26</v>
      </c>
      <c r="B129" s="24" t="s">
        <v>91</v>
      </c>
      <c r="C129" s="25">
        <v>240</v>
      </c>
      <c r="D129" s="22">
        <v>4</v>
      </c>
      <c r="E129" s="23">
        <v>9</v>
      </c>
      <c r="F129" s="26"/>
    </row>
    <row r="130" spans="1:6" s="11" customFormat="1" ht="47.25" hidden="1">
      <c r="A130" s="52" t="s">
        <v>75</v>
      </c>
      <c r="B130" s="24" t="s">
        <v>91</v>
      </c>
      <c r="C130" s="37">
        <v>400</v>
      </c>
      <c r="D130" s="34"/>
      <c r="E130" s="35"/>
      <c r="F130" s="38">
        <f>F131</f>
        <v>0</v>
      </c>
    </row>
    <row r="131" spans="1:6" s="11" customFormat="1" ht="15.75" hidden="1">
      <c r="A131" s="52" t="s">
        <v>76</v>
      </c>
      <c r="B131" s="24" t="s">
        <v>91</v>
      </c>
      <c r="C131" s="42">
        <v>410</v>
      </c>
      <c r="D131" s="40">
        <v>4</v>
      </c>
      <c r="E131" s="41">
        <v>9</v>
      </c>
      <c r="F131" s="43"/>
    </row>
    <row r="132" spans="1:6" s="11" customFormat="1" ht="15.75" hidden="1">
      <c r="A132" s="52" t="s">
        <v>27</v>
      </c>
      <c r="B132" s="24" t="s">
        <v>91</v>
      </c>
      <c r="C132" s="25">
        <v>800</v>
      </c>
      <c r="D132" s="22"/>
      <c r="E132" s="23"/>
      <c r="F132" s="26">
        <f>F133</f>
        <v>0</v>
      </c>
    </row>
    <row r="133" spans="1:6" s="11" customFormat="1" ht="63" hidden="1">
      <c r="A133" s="52" t="s">
        <v>79</v>
      </c>
      <c r="B133" s="24" t="s">
        <v>91</v>
      </c>
      <c r="C133" s="25">
        <v>810</v>
      </c>
      <c r="D133" s="22">
        <v>4</v>
      </c>
      <c r="E133" s="23">
        <v>9</v>
      </c>
      <c r="F133" s="26"/>
    </row>
    <row r="134" spans="1:6" s="11" customFormat="1" ht="31.5" hidden="1">
      <c r="A134" s="44" t="s">
        <v>98</v>
      </c>
      <c r="B134" s="18" t="s">
        <v>99</v>
      </c>
      <c r="C134" s="31"/>
      <c r="D134" s="28"/>
      <c r="E134" s="29"/>
      <c r="F134" s="32">
        <f>F135+F137+F139</f>
        <v>0</v>
      </c>
    </row>
    <row r="135" spans="1:6" s="11" customFormat="1" ht="31.5" hidden="1">
      <c r="A135" s="52" t="s">
        <v>25</v>
      </c>
      <c r="B135" s="24" t="s">
        <v>99</v>
      </c>
      <c r="C135" s="42">
        <v>200</v>
      </c>
      <c r="D135" s="40"/>
      <c r="E135" s="41"/>
      <c r="F135" s="43">
        <f>F136</f>
        <v>0</v>
      </c>
    </row>
    <row r="136" spans="1:6" s="11" customFormat="1" ht="31.5" hidden="1">
      <c r="A136" s="52" t="s">
        <v>26</v>
      </c>
      <c r="B136" s="24" t="s">
        <v>99</v>
      </c>
      <c r="C136" s="25">
        <v>240</v>
      </c>
      <c r="D136" s="22">
        <v>5</v>
      </c>
      <c r="E136" s="23">
        <v>1</v>
      </c>
      <c r="F136" s="26"/>
    </row>
    <row r="137" spans="1:6" s="11" customFormat="1" ht="47.25" hidden="1">
      <c r="A137" s="52" t="s">
        <v>75</v>
      </c>
      <c r="B137" s="24" t="s">
        <v>99</v>
      </c>
      <c r="C137" s="25">
        <v>400</v>
      </c>
      <c r="D137" s="22"/>
      <c r="E137" s="23"/>
      <c r="F137" s="26">
        <f>F138</f>
        <v>0</v>
      </c>
    </row>
    <row r="138" spans="1:6" s="11" customFormat="1" ht="15.75" hidden="1">
      <c r="A138" s="52" t="s">
        <v>76</v>
      </c>
      <c r="B138" s="24" t="s">
        <v>99</v>
      </c>
      <c r="C138" s="25">
        <v>410</v>
      </c>
      <c r="D138" s="22">
        <v>5</v>
      </c>
      <c r="E138" s="23">
        <v>1</v>
      </c>
      <c r="F138" s="26"/>
    </row>
    <row r="139" spans="1:6" s="11" customFormat="1" ht="15.75" hidden="1">
      <c r="A139" s="52" t="s">
        <v>27</v>
      </c>
      <c r="B139" s="24" t="s">
        <v>99</v>
      </c>
      <c r="C139" s="37">
        <v>800</v>
      </c>
      <c r="D139" s="34"/>
      <c r="E139" s="35"/>
      <c r="F139" s="38">
        <f>F140</f>
        <v>0</v>
      </c>
    </row>
    <row r="140" spans="1:6" s="11" customFormat="1" ht="63" hidden="1">
      <c r="A140" s="52" t="s">
        <v>79</v>
      </c>
      <c r="B140" s="24" t="s">
        <v>99</v>
      </c>
      <c r="C140" s="42">
        <v>810</v>
      </c>
      <c r="D140" s="40">
        <v>5</v>
      </c>
      <c r="E140" s="41">
        <v>1</v>
      </c>
      <c r="F140" s="43"/>
    </row>
    <row r="141" spans="1:6" s="11" customFormat="1" ht="31.5" hidden="1">
      <c r="A141" s="44" t="s">
        <v>137</v>
      </c>
      <c r="B141" s="18" t="s">
        <v>138</v>
      </c>
      <c r="C141" s="19"/>
      <c r="D141" s="16"/>
      <c r="E141" s="17"/>
      <c r="F141" s="20">
        <f>F142</f>
        <v>0</v>
      </c>
    </row>
    <row r="142" spans="1:6" s="11" customFormat="1" ht="31.5" hidden="1">
      <c r="A142" s="52" t="s">
        <v>25</v>
      </c>
      <c r="B142" s="24" t="s">
        <v>138</v>
      </c>
      <c r="C142" s="25">
        <v>200</v>
      </c>
      <c r="D142" s="22"/>
      <c r="E142" s="23"/>
      <c r="F142" s="26">
        <f>F143</f>
        <v>0</v>
      </c>
    </row>
    <row r="143" spans="1:6" s="11" customFormat="1" ht="31.5" hidden="1">
      <c r="A143" s="52" t="s">
        <v>26</v>
      </c>
      <c r="B143" s="24" t="s">
        <v>138</v>
      </c>
      <c r="C143" s="25">
        <v>240</v>
      </c>
      <c r="D143" s="22">
        <v>7</v>
      </c>
      <c r="E143" s="23">
        <v>7</v>
      </c>
      <c r="F143" s="26"/>
    </row>
    <row r="144" spans="1:6" s="11" customFormat="1" ht="31.5">
      <c r="A144" s="44" t="s">
        <v>45</v>
      </c>
      <c r="B144" s="18" t="s">
        <v>46</v>
      </c>
      <c r="C144" s="19" t="s">
        <v>11</v>
      </c>
      <c r="D144" s="16"/>
      <c r="E144" s="17"/>
      <c r="F144" s="20">
        <f>F145</f>
        <v>0</v>
      </c>
    </row>
    <row r="145" spans="1:6" s="11" customFormat="1" ht="15.75">
      <c r="A145" s="52" t="s">
        <v>27</v>
      </c>
      <c r="B145" s="24" t="s">
        <v>46</v>
      </c>
      <c r="C145" s="25">
        <v>800</v>
      </c>
      <c r="D145" s="22"/>
      <c r="E145" s="23"/>
      <c r="F145" s="26">
        <f>F146</f>
        <v>0</v>
      </c>
    </row>
    <row r="146" spans="1:6" s="11" customFormat="1" ht="15.75">
      <c r="A146" s="52" t="s">
        <v>47</v>
      </c>
      <c r="B146" s="24" t="s">
        <v>46</v>
      </c>
      <c r="C146" s="25">
        <v>870</v>
      </c>
      <c r="D146" s="22">
        <v>1</v>
      </c>
      <c r="E146" s="23">
        <v>11</v>
      </c>
      <c r="F146" s="135">
        <v>0</v>
      </c>
    </row>
    <row r="147" spans="1:6" s="11" customFormat="1" ht="47.25">
      <c r="A147" s="44" t="s">
        <v>176</v>
      </c>
      <c r="B147" s="99" t="s">
        <v>56</v>
      </c>
      <c r="C147" s="31"/>
      <c r="D147" s="29"/>
      <c r="E147" s="29"/>
      <c r="F147" s="32">
        <f>F148+F150</f>
        <v>224.2</v>
      </c>
    </row>
    <row r="148" spans="1:6" s="11" customFormat="1" ht="78.75">
      <c r="A148" s="123" t="s">
        <v>17</v>
      </c>
      <c r="B148" s="98" t="s">
        <v>56</v>
      </c>
      <c r="C148" s="37">
        <v>100</v>
      </c>
      <c r="D148" s="35"/>
      <c r="E148" s="35"/>
      <c r="F148" s="38">
        <f>F149</f>
        <v>212.1</v>
      </c>
    </row>
    <row r="149" spans="1:6" s="11" customFormat="1" ht="31.5">
      <c r="A149" s="123" t="s">
        <v>57</v>
      </c>
      <c r="B149" s="98" t="s">
        <v>56</v>
      </c>
      <c r="C149" s="37">
        <v>110</v>
      </c>
      <c r="D149" s="35">
        <v>2</v>
      </c>
      <c r="E149" s="35">
        <v>3</v>
      </c>
      <c r="F149" s="38">
        <v>212.1</v>
      </c>
    </row>
    <row r="150" spans="1:6" s="11" customFormat="1" ht="31.5">
      <c r="A150" s="123" t="s">
        <v>192</v>
      </c>
      <c r="B150" s="98" t="s">
        <v>56</v>
      </c>
      <c r="C150" s="37">
        <v>200</v>
      </c>
      <c r="D150" s="35"/>
      <c r="E150" s="35"/>
      <c r="F150" s="38">
        <f>F151</f>
        <v>12.1</v>
      </c>
    </row>
    <row r="151" spans="1:6" s="11" customFormat="1" ht="31.5">
      <c r="A151" s="123" t="s">
        <v>26</v>
      </c>
      <c r="B151" s="98" t="s">
        <v>56</v>
      </c>
      <c r="C151" s="37">
        <v>240</v>
      </c>
      <c r="D151" s="35">
        <v>2</v>
      </c>
      <c r="E151" s="35">
        <v>3</v>
      </c>
      <c r="F151" s="38">
        <v>12.1</v>
      </c>
    </row>
    <row r="152" spans="1:6" s="11" customFormat="1" ht="31.5">
      <c r="A152" s="44" t="s">
        <v>32</v>
      </c>
      <c r="B152" s="99" t="s">
        <v>33</v>
      </c>
      <c r="C152" s="31"/>
      <c r="D152" s="29"/>
      <c r="E152" s="29"/>
      <c r="F152" s="32">
        <f>F153</f>
        <v>0.1</v>
      </c>
    </row>
    <row r="153" spans="1:6" s="11" customFormat="1" ht="31.5">
      <c r="A153" s="52" t="s">
        <v>25</v>
      </c>
      <c r="B153" s="98" t="s">
        <v>33</v>
      </c>
      <c r="C153" s="37">
        <v>200</v>
      </c>
      <c r="D153" s="35"/>
      <c r="E153" s="35"/>
      <c r="F153" s="38">
        <f>F154</f>
        <v>0.1</v>
      </c>
    </row>
    <row r="154" spans="1:6" s="11" customFormat="1" ht="31.5">
      <c r="A154" s="52" t="s">
        <v>26</v>
      </c>
      <c r="B154" s="98" t="s">
        <v>33</v>
      </c>
      <c r="C154" s="37">
        <v>240</v>
      </c>
      <c r="D154" s="35">
        <v>1</v>
      </c>
      <c r="E154" s="35">
        <v>4</v>
      </c>
      <c r="F154" s="38">
        <v>0.1</v>
      </c>
    </row>
    <row r="155" spans="1:6" s="11" customFormat="1" ht="31.5">
      <c r="A155" s="44" t="s">
        <v>197</v>
      </c>
      <c r="B155" s="99" t="s">
        <v>198</v>
      </c>
      <c r="C155" s="31"/>
      <c r="D155" s="29"/>
      <c r="E155" s="29"/>
      <c r="F155" s="32">
        <f>F156</f>
        <v>24.3</v>
      </c>
    </row>
    <row r="156" spans="1:6" s="11" customFormat="1" ht="31.5">
      <c r="A156" s="52" t="s">
        <v>25</v>
      </c>
      <c r="B156" s="99" t="s">
        <v>198</v>
      </c>
      <c r="C156" s="37">
        <v>200</v>
      </c>
      <c r="D156" s="35"/>
      <c r="E156" s="35"/>
      <c r="F156" s="38">
        <f>F157</f>
        <v>24.3</v>
      </c>
    </row>
    <row r="157" spans="1:6" s="11" customFormat="1" ht="31.5">
      <c r="A157" s="52" t="s">
        <v>26</v>
      </c>
      <c r="B157" s="99" t="s">
        <v>198</v>
      </c>
      <c r="C157" s="37">
        <v>240</v>
      </c>
      <c r="D157" s="35">
        <v>3</v>
      </c>
      <c r="E157" s="35">
        <v>10</v>
      </c>
      <c r="F157" s="38">
        <v>24.3</v>
      </c>
    </row>
    <row r="158" spans="1:6" s="11" customFormat="1" ht="31.5">
      <c r="A158" s="44" t="s">
        <v>197</v>
      </c>
      <c r="B158" s="99" t="s">
        <v>199</v>
      </c>
      <c r="C158" s="31"/>
      <c r="D158" s="29"/>
      <c r="E158" s="29"/>
      <c r="F158" s="32">
        <f>F159</f>
        <v>1.3</v>
      </c>
    </row>
    <row r="159" spans="1:6" s="11" customFormat="1" ht="31.5">
      <c r="A159" s="52" t="s">
        <v>25</v>
      </c>
      <c r="B159" s="99" t="s">
        <v>199</v>
      </c>
      <c r="C159" s="37">
        <v>200</v>
      </c>
      <c r="D159" s="35"/>
      <c r="E159" s="35"/>
      <c r="F159" s="38">
        <f>F160</f>
        <v>1.3</v>
      </c>
    </row>
    <row r="160" spans="1:6" s="11" customFormat="1" ht="31.5">
      <c r="A160" s="52" t="s">
        <v>26</v>
      </c>
      <c r="B160" s="99" t="s">
        <v>199</v>
      </c>
      <c r="C160" s="37">
        <v>240</v>
      </c>
      <c r="D160" s="35">
        <v>3</v>
      </c>
      <c r="E160" s="35">
        <v>10</v>
      </c>
      <c r="F160" s="134">
        <v>1.3</v>
      </c>
    </row>
    <row r="161" spans="1:6" s="11" customFormat="1" ht="15.75">
      <c r="A161" s="82" t="s">
        <v>164</v>
      </c>
      <c r="B161" s="84"/>
      <c r="C161" s="4"/>
      <c r="D161" s="83"/>
      <c r="E161" s="83"/>
      <c r="F161" s="32">
        <f>F11+F15+F30+F37+F58+F75+F79+F83</f>
        <v>20583.3</v>
      </c>
    </row>
    <row r="162" spans="1:6" s="11" customFormat="1" ht="15.75">
      <c r="A162" s="5"/>
      <c r="B162" s="7"/>
      <c r="C162" s="8"/>
      <c r="D162" s="6"/>
      <c r="E162" s="6"/>
      <c r="F162" s="9"/>
    </row>
    <row r="163" spans="1:6" s="11" customFormat="1" ht="15.75">
      <c r="A163" s="101"/>
      <c r="B163" s="102"/>
      <c r="C163" s="103"/>
      <c r="D163" s="104"/>
      <c r="E163" s="104"/>
      <c r="F163" s="105"/>
    </row>
    <row r="164" spans="1:6" ht="15.75">
      <c r="A164" s="5"/>
      <c r="B164" s="106"/>
      <c r="C164" s="103"/>
      <c r="D164" s="104"/>
      <c r="E164" s="104"/>
      <c r="F164" s="138"/>
    </row>
    <row r="165" spans="1:6" ht="15.75">
      <c r="A165" s="5"/>
      <c r="B165" s="106"/>
      <c r="C165" s="103"/>
      <c r="D165" s="107"/>
      <c r="E165" s="107"/>
      <c r="F165" s="105"/>
    </row>
    <row r="166" spans="1:6" ht="15.75">
      <c r="A166" s="5"/>
      <c r="B166" s="108"/>
      <c r="C166" s="109"/>
      <c r="D166" s="109"/>
      <c r="E166" s="109"/>
      <c r="F166" s="109"/>
    </row>
    <row r="167" spans="1:6" ht="15.75">
      <c r="A167" s="5"/>
      <c r="B167" s="109"/>
      <c r="C167" s="103"/>
      <c r="D167" s="107"/>
      <c r="E167" s="107"/>
      <c r="F167" s="105"/>
    </row>
    <row r="168" spans="1:6" ht="15.75">
      <c r="A168" s="6"/>
      <c r="B168" s="108"/>
      <c r="C168" s="110"/>
      <c r="D168" s="110"/>
      <c r="E168" s="110"/>
      <c r="F168" s="110"/>
    </row>
  </sheetData>
  <mergeCells count="6">
    <mergeCell ref="A8:F8"/>
    <mergeCell ref="E1:F1"/>
    <mergeCell ref="C2:F2"/>
    <mergeCell ref="D3:F3"/>
    <mergeCell ref="A5:F5"/>
    <mergeCell ref="E6:F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ignoredErrors>
    <ignoredError sqref="F47 F5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H259"/>
  <sheetViews>
    <sheetView topLeftCell="A224" zoomScale="90" zoomScaleNormal="90" workbookViewId="0">
      <selection activeCell="I5" sqref="I5"/>
    </sheetView>
  </sheetViews>
  <sheetFormatPr defaultRowHeight="15"/>
  <cols>
    <col min="1" max="1" width="53.140625" customWidth="1"/>
    <col min="2" max="2" width="8.28515625" customWidth="1"/>
    <col min="3" max="3" width="6" customWidth="1"/>
    <col min="4" max="4" width="6.28515625" customWidth="1"/>
    <col min="5" max="5" width="14.42578125" customWidth="1"/>
    <col min="7" max="7" width="15.28515625" customWidth="1"/>
    <col min="8" max="8" width="11.85546875" customWidth="1"/>
  </cols>
  <sheetData>
    <row r="1" spans="1:8" s="11" customFormat="1">
      <c r="A1" s="1"/>
      <c r="B1" s="1"/>
      <c r="C1" s="1"/>
      <c r="D1" s="1"/>
      <c r="E1" s="1"/>
      <c r="F1" s="144" t="s">
        <v>188</v>
      </c>
      <c r="G1" s="144"/>
    </row>
    <row r="2" spans="1:8" s="11" customFormat="1" ht="36.75" customHeight="1">
      <c r="A2" s="1"/>
      <c r="B2" s="1"/>
      <c r="C2" s="1"/>
      <c r="D2" s="1"/>
      <c r="E2" s="145" t="s">
        <v>190</v>
      </c>
      <c r="F2" s="146"/>
      <c r="G2" s="146"/>
    </row>
    <row r="3" spans="1:8" s="11" customFormat="1">
      <c r="A3" s="1"/>
      <c r="B3" s="1"/>
      <c r="C3" s="1"/>
      <c r="D3" s="1"/>
      <c r="E3" s="144" t="s">
        <v>203</v>
      </c>
      <c r="F3" s="144"/>
      <c r="G3" s="144"/>
    </row>
    <row r="4" spans="1:8" s="11" customFormat="1">
      <c r="A4" s="1"/>
      <c r="B4" s="1"/>
      <c r="C4" s="1"/>
      <c r="D4" s="1"/>
      <c r="E4" s="124"/>
      <c r="F4" s="124"/>
      <c r="G4" s="124"/>
    </row>
    <row r="5" spans="1:8" s="11" customFormat="1" ht="15.75">
      <c r="A5" s="147" t="s">
        <v>177</v>
      </c>
      <c r="B5" s="147"/>
      <c r="C5" s="147"/>
      <c r="D5" s="147"/>
      <c r="E5" s="147"/>
      <c r="F5" s="147"/>
      <c r="G5" s="147"/>
    </row>
    <row r="6" spans="1:8" s="11" customFormat="1" ht="15.75">
      <c r="A6" s="126"/>
      <c r="B6" s="126"/>
      <c r="C6" s="126"/>
      <c r="D6" s="126"/>
      <c r="E6" s="126"/>
      <c r="F6" s="126"/>
      <c r="G6" s="126"/>
    </row>
    <row r="7" spans="1:8" s="11" customFormat="1">
      <c r="A7" s="2"/>
      <c r="B7" s="2"/>
      <c r="C7" s="2"/>
      <c r="D7" s="2"/>
      <c r="E7" s="2"/>
      <c r="F7" s="145" t="s">
        <v>1</v>
      </c>
      <c r="G7" s="145"/>
    </row>
    <row r="8" spans="1:8" s="11" customFormat="1" ht="15.75">
      <c r="A8" s="147" t="s">
        <v>178</v>
      </c>
      <c r="B8" s="147"/>
      <c r="C8" s="147"/>
      <c r="D8" s="147"/>
      <c r="E8" s="147"/>
      <c r="F8" s="147"/>
      <c r="G8" s="147"/>
    </row>
    <row r="9" spans="1:8" s="11" customFormat="1">
      <c r="A9" s="3"/>
      <c r="B9" s="3"/>
      <c r="C9" s="3"/>
      <c r="D9" s="3"/>
      <c r="E9" s="3"/>
      <c r="F9" s="3"/>
      <c r="G9" s="124" t="s">
        <v>3</v>
      </c>
    </row>
    <row r="10" spans="1:8" s="11" customFormat="1" ht="15.75">
      <c r="A10" s="12" t="s">
        <v>4</v>
      </c>
      <c r="B10" s="13" t="s">
        <v>179</v>
      </c>
      <c r="C10" s="13" t="s">
        <v>5</v>
      </c>
      <c r="D10" s="12" t="s">
        <v>6</v>
      </c>
      <c r="E10" s="14" t="s">
        <v>7</v>
      </c>
      <c r="F10" s="12" t="s">
        <v>8</v>
      </c>
      <c r="G10" s="12" t="s">
        <v>9</v>
      </c>
    </row>
    <row r="11" spans="1:8" s="11" customFormat="1" ht="31.5">
      <c r="A11" s="15" t="s">
        <v>187</v>
      </c>
      <c r="B11" s="112" t="s">
        <v>189</v>
      </c>
      <c r="C11" s="114"/>
      <c r="D11" s="117"/>
      <c r="E11" s="118"/>
      <c r="F11" s="117"/>
      <c r="G11" s="93">
        <f>G254</f>
        <v>20583.300000000003</v>
      </c>
    </row>
    <row r="12" spans="1:8" s="11" customFormat="1" ht="15.75">
      <c r="A12" s="15" t="s">
        <v>10</v>
      </c>
      <c r="B12" s="112" t="s">
        <v>189</v>
      </c>
      <c r="C12" s="16">
        <v>1</v>
      </c>
      <c r="D12" s="17" t="s">
        <v>11</v>
      </c>
      <c r="E12" s="18" t="s">
        <v>11</v>
      </c>
      <c r="F12" s="19" t="s">
        <v>11</v>
      </c>
      <c r="G12" s="20">
        <f>G13+G28+G42+G55+G60</f>
        <v>5479.4</v>
      </c>
      <c r="H12" s="127"/>
    </row>
    <row r="13" spans="1:8" s="11" customFormat="1" ht="47.25">
      <c r="A13" s="15" t="s">
        <v>12</v>
      </c>
      <c r="B13" s="112" t="s">
        <v>189</v>
      </c>
      <c r="C13" s="16">
        <v>1</v>
      </c>
      <c r="D13" s="17">
        <v>2</v>
      </c>
      <c r="E13" s="18" t="s">
        <v>11</v>
      </c>
      <c r="F13" s="19" t="s">
        <v>11</v>
      </c>
      <c r="G13" s="20">
        <f>G14</f>
        <v>560.29999999999995</v>
      </c>
    </row>
    <row r="14" spans="1:8" s="11" customFormat="1" ht="15.75">
      <c r="A14" s="21" t="s">
        <v>13</v>
      </c>
      <c r="B14" s="113" t="s">
        <v>189</v>
      </c>
      <c r="C14" s="22">
        <v>1</v>
      </c>
      <c r="D14" s="23">
        <v>2</v>
      </c>
      <c r="E14" s="24" t="s">
        <v>14</v>
      </c>
      <c r="F14" s="25" t="s">
        <v>11</v>
      </c>
      <c r="G14" s="26">
        <f>G15</f>
        <v>560.29999999999995</v>
      </c>
    </row>
    <row r="15" spans="1:8" s="11" customFormat="1" ht="15.75">
      <c r="A15" s="21" t="s">
        <v>15</v>
      </c>
      <c r="B15" s="113" t="s">
        <v>189</v>
      </c>
      <c r="C15" s="22">
        <v>1</v>
      </c>
      <c r="D15" s="23">
        <v>2</v>
      </c>
      <c r="E15" s="24" t="s">
        <v>16</v>
      </c>
      <c r="F15" s="25" t="s">
        <v>11</v>
      </c>
      <c r="G15" s="26">
        <f>G16</f>
        <v>560.29999999999995</v>
      </c>
    </row>
    <row r="16" spans="1:8" s="11" customFormat="1" ht="78.75">
      <c r="A16" s="21" t="s">
        <v>17</v>
      </c>
      <c r="B16" s="113" t="s">
        <v>189</v>
      </c>
      <c r="C16" s="22">
        <v>1</v>
      </c>
      <c r="D16" s="23">
        <v>2</v>
      </c>
      <c r="E16" s="24" t="s">
        <v>16</v>
      </c>
      <c r="F16" s="25">
        <v>100</v>
      </c>
      <c r="G16" s="26">
        <f>G17</f>
        <v>560.29999999999995</v>
      </c>
    </row>
    <row r="17" spans="1:7" s="11" customFormat="1" ht="31.5">
      <c r="A17" s="21" t="s">
        <v>18</v>
      </c>
      <c r="B17" s="113" t="s">
        <v>189</v>
      </c>
      <c r="C17" s="22">
        <v>1</v>
      </c>
      <c r="D17" s="23">
        <v>2</v>
      </c>
      <c r="E17" s="24" t="s">
        <v>16</v>
      </c>
      <c r="F17" s="25">
        <v>120</v>
      </c>
      <c r="G17" s="26">
        <v>560.29999999999995</v>
      </c>
    </row>
    <row r="18" spans="1:7" s="11" customFormat="1" ht="63" hidden="1">
      <c r="A18" s="27" t="s">
        <v>19</v>
      </c>
      <c r="B18" s="113" t="s">
        <v>189</v>
      </c>
      <c r="C18" s="28">
        <v>1</v>
      </c>
      <c r="D18" s="29">
        <v>3</v>
      </c>
      <c r="E18" s="30" t="s">
        <v>11</v>
      </c>
      <c r="F18" s="31" t="s">
        <v>11</v>
      </c>
      <c r="G18" s="32">
        <f>G19</f>
        <v>0</v>
      </c>
    </row>
    <row r="19" spans="1:7" s="11" customFormat="1" ht="15.75" hidden="1">
      <c r="A19" s="21" t="s">
        <v>20</v>
      </c>
      <c r="B19" s="113" t="s">
        <v>189</v>
      </c>
      <c r="C19" s="22">
        <v>1</v>
      </c>
      <c r="D19" s="23">
        <v>3</v>
      </c>
      <c r="E19" s="24" t="s">
        <v>14</v>
      </c>
      <c r="F19" s="25" t="s">
        <v>11</v>
      </c>
      <c r="G19" s="26">
        <f>G20+G23</f>
        <v>0</v>
      </c>
    </row>
    <row r="20" spans="1:7" s="11" customFormat="1" ht="47.25" hidden="1">
      <c r="A20" s="33" t="s">
        <v>21</v>
      </c>
      <c r="B20" s="113" t="s">
        <v>189</v>
      </c>
      <c r="C20" s="34">
        <v>1</v>
      </c>
      <c r="D20" s="35">
        <v>3</v>
      </c>
      <c r="E20" s="36" t="s">
        <v>22</v>
      </c>
      <c r="F20" s="37" t="s">
        <v>11</v>
      </c>
      <c r="G20" s="38">
        <f>G21</f>
        <v>0</v>
      </c>
    </row>
    <row r="21" spans="1:7" s="11" customFormat="1" ht="78.75" hidden="1">
      <c r="A21" s="21" t="s">
        <v>17</v>
      </c>
      <c r="B21" s="113" t="s">
        <v>189</v>
      </c>
      <c r="C21" s="22">
        <v>1</v>
      </c>
      <c r="D21" s="23">
        <v>3</v>
      </c>
      <c r="E21" s="24" t="s">
        <v>22</v>
      </c>
      <c r="F21" s="25">
        <v>100</v>
      </c>
      <c r="G21" s="26">
        <f>G22</f>
        <v>0</v>
      </c>
    </row>
    <row r="22" spans="1:7" s="11" customFormat="1" ht="31.5" hidden="1">
      <c r="A22" s="21" t="s">
        <v>18</v>
      </c>
      <c r="B22" s="113" t="s">
        <v>189</v>
      </c>
      <c r="C22" s="22">
        <v>1</v>
      </c>
      <c r="D22" s="23">
        <v>3</v>
      </c>
      <c r="E22" s="24" t="s">
        <v>22</v>
      </c>
      <c r="F22" s="25">
        <v>120</v>
      </c>
      <c r="G22" s="26"/>
    </row>
    <row r="23" spans="1:7" s="11" customFormat="1" ht="31.5" hidden="1">
      <c r="A23" s="33" t="s">
        <v>23</v>
      </c>
      <c r="B23" s="113" t="s">
        <v>189</v>
      </c>
      <c r="C23" s="34">
        <v>1</v>
      </c>
      <c r="D23" s="35">
        <v>3</v>
      </c>
      <c r="E23" s="36" t="s">
        <v>24</v>
      </c>
      <c r="F23" s="37" t="s">
        <v>11</v>
      </c>
      <c r="G23" s="38">
        <f>G24+G26</f>
        <v>0</v>
      </c>
    </row>
    <row r="24" spans="1:7" s="11" customFormat="1" ht="31.5" hidden="1">
      <c r="A24" s="21" t="s">
        <v>25</v>
      </c>
      <c r="B24" s="113" t="s">
        <v>189</v>
      </c>
      <c r="C24" s="22">
        <v>1</v>
      </c>
      <c r="D24" s="23">
        <v>3</v>
      </c>
      <c r="E24" s="24" t="s">
        <v>24</v>
      </c>
      <c r="F24" s="25">
        <v>200</v>
      </c>
      <c r="G24" s="26">
        <f>G25</f>
        <v>0</v>
      </c>
    </row>
    <row r="25" spans="1:7" s="11" customFormat="1" ht="47.25" hidden="1">
      <c r="A25" s="33" t="s">
        <v>26</v>
      </c>
      <c r="B25" s="113" t="s">
        <v>189</v>
      </c>
      <c r="C25" s="34">
        <v>1</v>
      </c>
      <c r="D25" s="35">
        <v>3</v>
      </c>
      <c r="E25" s="36" t="s">
        <v>24</v>
      </c>
      <c r="F25" s="37">
        <v>240</v>
      </c>
      <c r="G25" s="38"/>
    </row>
    <row r="26" spans="1:7" s="11" customFormat="1" ht="15.75" hidden="1">
      <c r="A26" s="39" t="s">
        <v>27</v>
      </c>
      <c r="B26" s="113" t="s">
        <v>189</v>
      </c>
      <c r="C26" s="40">
        <v>1</v>
      </c>
      <c r="D26" s="41">
        <v>3</v>
      </c>
      <c r="E26" s="7" t="s">
        <v>24</v>
      </c>
      <c r="F26" s="42">
        <v>800</v>
      </c>
      <c r="G26" s="43">
        <f>G27</f>
        <v>0</v>
      </c>
    </row>
    <row r="27" spans="1:7" s="11" customFormat="1" ht="15.75" hidden="1">
      <c r="A27" s="33" t="s">
        <v>28</v>
      </c>
      <c r="B27" s="113" t="s">
        <v>189</v>
      </c>
      <c r="C27" s="34">
        <v>1</v>
      </c>
      <c r="D27" s="35">
        <v>3</v>
      </c>
      <c r="E27" s="36" t="s">
        <v>24</v>
      </c>
      <c r="F27" s="37">
        <v>850</v>
      </c>
      <c r="G27" s="38"/>
    </row>
    <row r="28" spans="1:7" s="11" customFormat="1" ht="63">
      <c r="A28" s="44" t="s">
        <v>29</v>
      </c>
      <c r="B28" s="112" t="s">
        <v>189</v>
      </c>
      <c r="C28" s="29">
        <v>1</v>
      </c>
      <c r="D28" s="29">
        <v>4</v>
      </c>
      <c r="E28" s="45" t="s">
        <v>11</v>
      </c>
      <c r="F28" s="31" t="s">
        <v>11</v>
      </c>
      <c r="G28" s="32">
        <f>G29</f>
        <v>4150.8999999999996</v>
      </c>
    </row>
    <row r="29" spans="1:7" s="11" customFormat="1" ht="15.75">
      <c r="A29" s="33" t="s">
        <v>13</v>
      </c>
      <c r="B29" s="113" t="s">
        <v>189</v>
      </c>
      <c r="C29" s="34">
        <v>1</v>
      </c>
      <c r="D29" s="35">
        <v>4</v>
      </c>
      <c r="E29" s="36" t="s">
        <v>14</v>
      </c>
      <c r="F29" s="31"/>
      <c r="G29" s="38">
        <f>G30+G33+G39</f>
        <v>4150.8999999999996</v>
      </c>
    </row>
    <row r="30" spans="1:7" s="11" customFormat="1" ht="31.5">
      <c r="A30" s="21" t="s">
        <v>30</v>
      </c>
      <c r="B30" s="113" t="s">
        <v>189</v>
      </c>
      <c r="C30" s="22">
        <v>1</v>
      </c>
      <c r="D30" s="23">
        <v>4</v>
      </c>
      <c r="E30" s="24" t="s">
        <v>31</v>
      </c>
      <c r="F30" s="25"/>
      <c r="G30" s="26">
        <f>G31</f>
        <v>2796.2</v>
      </c>
    </row>
    <row r="31" spans="1:7" s="11" customFormat="1" ht="78.75">
      <c r="A31" s="21" t="s">
        <v>17</v>
      </c>
      <c r="B31" s="113" t="s">
        <v>189</v>
      </c>
      <c r="C31" s="22">
        <v>1</v>
      </c>
      <c r="D31" s="23">
        <v>4</v>
      </c>
      <c r="E31" s="24" t="s">
        <v>31</v>
      </c>
      <c r="F31" s="25">
        <v>100</v>
      </c>
      <c r="G31" s="26">
        <f>G32</f>
        <v>2796.2</v>
      </c>
    </row>
    <row r="32" spans="1:7" s="11" customFormat="1" ht="31.5">
      <c r="A32" s="21" t="s">
        <v>18</v>
      </c>
      <c r="B32" s="113" t="s">
        <v>189</v>
      </c>
      <c r="C32" s="22">
        <v>1</v>
      </c>
      <c r="D32" s="23">
        <v>4</v>
      </c>
      <c r="E32" s="24" t="s">
        <v>31</v>
      </c>
      <c r="F32" s="25">
        <v>120</v>
      </c>
      <c r="G32" s="26">
        <v>2796.2</v>
      </c>
    </row>
    <row r="33" spans="1:7" s="11" customFormat="1" ht="31.5">
      <c r="A33" s="33" t="s">
        <v>23</v>
      </c>
      <c r="B33" s="113" t="s">
        <v>189</v>
      </c>
      <c r="C33" s="34">
        <v>1</v>
      </c>
      <c r="D33" s="35">
        <v>4</v>
      </c>
      <c r="E33" s="36" t="s">
        <v>24</v>
      </c>
      <c r="F33" s="37" t="s">
        <v>11</v>
      </c>
      <c r="G33" s="38">
        <f>G34+G36</f>
        <v>1354.6</v>
      </c>
    </row>
    <row r="34" spans="1:7" s="11" customFormat="1" ht="31.5">
      <c r="A34" s="21" t="s">
        <v>25</v>
      </c>
      <c r="B34" s="113" t="s">
        <v>189</v>
      </c>
      <c r="C34" s="22">
        <v>1</v>
      </c>
      <c r="D34" s="23">
        <v>4</v>
      </c>
      <c r="E34" s="24" t="s">
        <v>24</v>
      </c>
      <c r="F34" s="25">
        <v>200</v>
      </c>
      <c r="G34" s="26">
        <f>G35</f>
        <v>1269</v>
      </c>
    </row>
    <row r="35" spans="1:7" s="11" customFormat="1" ht="30" customHeight="1">
      <c r="A35" s="33" t="s">
        <v>26</v>
      </c>
      <c r="B35" s="113" t="s">
        <v>189</v>
      </c>
      <c r="C35" s="34">
        <v>1</v>
      </c>
      <c r="D35" s="35">
        <v>4</v>
      </c>
      <c r="E35" s="36" t="s">
        <v>24</v>
      </c>
      <c r="F35" s="37">
        <v>240</v>
      </c>
      <c r="G35" s="139">
        <v>1269</v>
      </c>
    </row>
    <row r="36" spans="1:7" s="11" customFormat="1" ht="15.75">
      <c r="A36" s="39" t="s">
        <v>27</v>
      </c>
      <c r="B36" s="113" t="s">
        <v>189</v>
      </c>
      <c r="C36" s="40">
        <v>1</v>
      </c>
      <c r="D36" s="41">
        <v>4</v>
      </c>
      <c r="E36" s="24" t="s">
        <v>24</v>
      </c>
      <c r="F36" s="42">
        <v>800</v>
      </c>
      <c r="G36" s="43">
        <f>G38+G37</f>
        <v>85.6</v>
      </c>
    </row>
    <row r="37" spans="1:7" s="11" customFormat="1" ht="15.75">
      <c r="A37" s="33" t="s">
        <v>165</v>
      </c>
      <c r="B37" s="113" t="s">
        <v>189</v>
      </c>
      <c r="C37" s="34">
        <v>1</v>
      </c>
      <c r="D37" s="35">
        <v>4</v>
      </c>
      <c r="E37" s="36" t="s">
        <v>24</v>
      </c>
      <c r="F37" s="37">
        <v>831</v>
      </c>
      <c r="G37" s="38">
        <v>5</v>
      </c>
    </row>
    <row r="38" spans="1:7" s="11" customFormat="1" ht="15.75">
      <c r="A38" s="33" t="s">
        <v>28</v>
      </c>
      <c r="B38" s="113" t="s">
        <v>189</v>
      </c>
      <c r="C38" s="34">
        <v>1</v>
      </c>
      <c r="D38" s="35">
        <v>4</v>
      </c>
      <c r="E38" s="36" t="s">
        <v>24</v>
      </c>
      <c r="F38" s="37">
        <v>850</v>
      </c>
      <c r="G38" s="139">
        <v>80.599999999999994</v>
      </c>
    </row>
    <row r="39" spans="1:7" s="11" customFormat="1" ht="31.5">
      <c r="A39" s="33" t="s">
        <v>32</v>
      </c>
      <c r="B39" s="113" t="s">
        <v>189</v>
      </c>
      <c r="C39" s="34">
        <v>1</v>
      </c>
      <c r="D39" s="35">
        <v>4</v>
      </c>
      <c r="E39" s="36" t="s">
        <v>33</v>
      </c>
      <c r="F39" s="37"/>
      <c r="G39" s="38">
        <f>G40</f>
        <v>0.1</v>
      </c>
    </row>
    <row r="40" spans="1:7" s="11" customFormat="1" ht="31.5">
      <c r="A40" s="21" t="s">
        <v>25</v>
      </c>
      <c r="B40" s="113" t="s">
        <v>189</v>
      </c>
      <c r="C40" s="34">
        <v>1</v>
      </c>
      <c r="D40" s="35">
        <v>4</v>
      </c>
      <c r="E40" s="36" t="s">
        <v>33</v>
      </c>
      <c r="F40" s="37">
        <v>200</v>
      </c>
      <c r="G40" s="38">
        <f>G41</f>
        <v>0.1</v>
      </c>
    </row>
    <row r="41" spans="1:7" s="11" customFormat="1" ht="47.25">
      <c r="A41" s="33" t="s">
        <v>26</v>
      </c>
      <c r="B41" s="113" t="s">
        <v>189</v>
      </c>
      <c r="C41" s="34">
        <v>1</v>
      </c>
      <c r="D41" s="35">
        <v>4</v>
      </c>
      <c r="E41" s="36" t="s">
        <v>33</v>
      </c>
      <c r="F41" s="37">
        <v>240</v>
      </c>
      <c r="G41" s="38">
        <v>0.1</v>
      </c>
    </row>
    <row r="42" spans="1:7" s="11" customFormat="1" ht="47.25">
      <c r="A42" s="46" t="s">
        <v>34</v>
      </c>
      <c r="B42" s="112" t="s">
        <v>189</v>
      </c>
      <c r="C42" s="47">
        <v>1</v>
      </c>
      <c r="D42" s="48">
        <v>6</v>
      </c>
      <c r="E42" s="49" t="s">
        <v>11</v>
      </c>
      <c r="F42" s="50" t="s">
        <v>11</v>
      </c>
      <c r="G42" s="51">
        <f>G43</f>
        <v>26.3</v>
      </c>
    </row>
    <row r="43" spans="1:7" s="11" customFormat="1" ht="15.75">
      <c r="A43" s="33" t="s">
        <v>20</v>
      </c>
      <c r="B43" s="113" t="s">
        <v>189</v>
      </c>
      <c r="C43" s="34">
        <v>1</v>
      </c>
      <c r="D43" s="35">
        <v>6</v>
      </c>
      <c r="E43" s="36" t="s">
        <v>14</v>
      </c>
      <c r="F43" s="37" t="s">
        <v>11</v>
      </c>
      <c r="G43" s="38">
        <f>G44</f>
        <v>26.3</v>
      </c>
    </row>
    <row r="44" spans="1:7" s="11" customFormat="1" ht="31.5">
      <c r="A44" s="52" t="s">
        <v>35</v>
      </c>
      <c r="B44" s="113" t="s">
        <v>189</v>
      </c>
      <c r="C44" s="22">
        <v>1</v>
      </c>
      <c r="D44" s="23">
        <v>6</v>
      </c>
      <c r="E44" s="24" t="s">
        <v>36</v>
      </c>
      <c r="F44" s="25"/>
      <c r="G44" s="26">
        <f>G45</f>
        <v>26.3</v>
      </c>
    </row>
    <row r="45" spans="1:7" s="11" customFormat="1" ht="15.75">
      <c r="A45" s="21" t="s">
        <v>37</v>
      </c>
      <c r="B45" s="113" t="s">
        <v>189</v>
      </c>
      <c r="C45" s="22">
        <v>1</v>
      </c>
      <c r="D45" s="23">
        <v>6</v>
      </c>
      <c r="E45" s="24" t="s">
        <v>36</v>
      </c>
      <c r="F45" s="25">
        <v>500</v>
      </c>
      <c r="G45" s="26">
        <f>G46</f>
        <v>26.3</v>
      </c>
    </row>
    <row r="46" spans="1:7" s="11" customFormat="1" ht="15.75">
      <c r="A46" s="21" t="s">
        <v>38</v>
      </c>
      <c r="B46" s="113" t="s">
        <v>189</v>
      </c>
      <c r="C46" s="22">
        <v>1</v>
      </c>
      <c r="D46" s="23">
        <v>6</v>
      </c>
      <c r="E46" s="24" t="s">
        <v>36</v>
      </c>
      <c r="F46" s="25">
        <v>540</v>
      </c>
      <c r="G46" s="26">
        <v>26.3</v>
      </c>
    </row>
    <row r="47" spans="1:7" s="11" customFormat="1" ht="31.5" hidden="1">
      <c r="A47" s="15" t="s">
        <v>39</v>
      </c>
      <c r="B47" s="113" t="s">
        <v>189</v>
      </c>
      <c r="C47" s="16">
        <v>1</v>
      </c>
      <c r="D47" s="17">
        <v>7</v>
      </c>
      <c r="E47" s="18"/>
      <c r="F47" s="19"/>
      <c r="G47" s="20">
        <f>G48</f>
        <v>0</v>
      </c>
    </row>
    <row r="48" spans="1:7" s="11" customFormat="1" ht="15.75" hidden="1">
      <c r="A48" s="21" t="s">
        <v>13</v>
      </c>
      <c r="B48" s="113" t="s">
        <v>189</v>
      </c>
      <c r="C48" s="22">
        <v>1</v>
      </c>
      <c r="D48" s="23">
        <v>7</v>
      </c>
      <c r="E48" s="24" t="s">
        <v>14</v>
      </c>
      <c r="F48" s="25"/>
      <c r="G48" s="26">
        <f>G49+G52</f>
        <v>0</v>
      </c>
    </row>
    <row r="49" spans="1:7" s="11" customFormat="1" ht="31.5" hidden="1">
      <c r="A49" s="21" t="s">
        <v>40</v>
      </c>
      <c r="B49" s="113" t="s">
        <v>189</v>
      </c>
      <c r="C49" s="22">
        <v>1</v>
      </c>
      <c r="D49" s="23">
        <v>7</v>
      </c>
      <c r="E49" s="24" t="s">
        <v>41</v>
      </c>
      <c r="F49" s="25"/>
      <c r="G49" s="26">
        <f>G50</f>
        <v>0</v>
      </c>
    </row>
    <row r="50" spans="1:7" s="11" customFormat="1" ht="31.5" hidden="1">
      <c r="A50" s="21" t="s">
        <v>25</v>
      </c>
      <c r="B50" s="113" t="s">
        <v>189</v>
      </c>
      <c r="C50" s="22">
        <v>1</v>
      </c>
      <c r="D50" s="23">
        <v>7</v>
      </c>
      <c r="E50" s="24" t="s">
        <v>41</v>
      </c>
      <c r="F50" s="25">
        <v>200</v>
      </c>
      <c r="G50" s="26">
        <f>G51</f>
        <v>0</v>
      </c>
    </row>
    <row r="51" spans="1:7" s="11" customFormat="1" ht="47.25" hidden="1">
      <c r="A51" s="52" t="s">
        <v>26</v>
      </c>
      <c r="B51" s="113" t="s">
        <v>189</v>
      </c>
      <c r="C51" s="22">
        <v>1</v>
      </c>
      <c r="D51" s="23">
        <v>7</v>
      </c>
      <c r="E51" s="24" t="s">
        <v>41</v>
      </c>
      <c r="F51" s="37">
        <v>240</v>
      </c>
      <c r="G51" s="26"/>
    </row>
    <row r="52" spans="1:7" s="11" customFormat="1" ht="31.5" hidden="1">
      <c r="A52" s="21" t="s">
        <v>42</v>
      </c>
      <c r="B52" s="113" t="s">
        <v>189</v>
      </c>
      <c r="C52" s="22">
        <v>1</v>
      </c>
      <c r="D52" s="23">
        <v>7</v>
      </c>
      <c r="E52" s="24" t="s">
        <v>43</v>
      </c>
      <c r="F52" s="25"/>
      <c r="G52" s="26">
        <f>G53</f>
        <v>0</v>
      </c>
    </row>
    <row r="53" spans="1:7" s="11" customFormat="1" ht="31.5" hidden="1">
      <c r="A53" s="21" t="s">
        <v>25</v>
      </c>
      <c r="B53" s="113" t="s">
        <v>189</v>
      </c>
      <c r="C53" s="22">
        <v>1</v>
      </c>
      <c r="D53" s="23">
        <v>7</v>
      </c>
      <c r="E53" s="24" t="s">
        <v>43</v>
      </c>
      <c r="F53" s="25">
        <v>200</v>
      </c>
      <c r="G53" s="26">
        <f>G54</f>
        <v>0</v>
      </c>
    </row>
    <row r="54" spans="1:7" s="11" customFormat="1" ht="47.25" hidden="1">
      <c r="A54" s="52" t="s">
        <v>26</v>
      </c>
      <c r="B54" s="113" t="s">
        <v>189</v>
      </c>
      <c r="C54" s="22">
        <v>1</v>
      </c>
      <c r="D54" s="23">
        <v>7</v>
      </c>
      <c r="E54" s="24" t="s">
        <v>43</v>
      </c>
      <c r="F54" s="37">
        <v>240</v>
      </c>
      <c r="G54" s="26"/>
    </row>
    <row r="55" spans="1:7" s="11" customFormat="1" ht="15.75">
      <c r="A55" s="27" t="s">
        <v>44</v>
      </c>
      <c r="B55" s="112" t="s">
        <v>189</v>
      </c>
      <c r="C55" s="28">
        <v>1</v>
      </c>
      <c r="D55" s="29">
        <v>11</v>
      </c>
      <c r="E55" s="30" t="s">
        <v>11</v>
      </c>
      <c r="F55" s="31" t="s">
        <v>11</v>
      </c>
      <c r="G55" s="32">
        <f>G56</f>
        <v>0</v>
      </c>
    </row>
    <row r="56" spans="1:7" s="11" customFormat="1" ht="15.75">
      <c r="A56" s="21" t="s">
        <v>13</v>
      </c>
      <c r="B56" s="113" t="s">
        <v>189</v>
      </c>
      <c r="C56" s="22">
        <v>1</v>
      </c>
      <c r="D56" s="23">
        <v>11</v>
      </c>
      <c r="E56" s="24" t="s">
        <v>14</v>
      </c>
      <c r="F56" s="25" t="s">
        <v>11</v>
      </c>
      <c r="G56" s="26">
        <f>G57</f>
        <v>0</v>
      </c>
    </row>
    <row r="57" spans="1:7" s="11" customFormat="1" ht="31.5">
      <c r="A57" s="21" t="s">
        <v>45</v>
      </c>
      <c r="B57" s="113" t="s">
        <v>189</v>
      </c>
      <c r="C57" s="22">
        <v>1</v>
      </c>
      <c r="D57" s="23">
        <v>11</v>
      </c>
      <c r="E57" s="24" t="s">
        <v>46</v>
      </c>
      <c r="F57" s="25" t="s">
        <v>11</v>
      </c>
      <c r="G57" s="26">
        <f>G58</f>
        <v>0</v>
      </c>
    </row>
    <row r="58" spans="1:7" s="11" customFormat="1" ht="15.75">
      <c r="A58" s="21" t="s">
        <v>27</v>
      </c>
      <c r="B58" s="113" t="s">
        <v>189</v>
      </c>
      <c r="C58" s="22">
        <v>1</v>
      </c>
      <c r="D58" s="23">
        <v>11</v>
      </c>
      <c r="E58" s="24" t="s">
        <v>46</v>
      </c>
      <c r="F58" s="25">
        <v>800</v>
      </c>
      <c r="G58" s="26">
        <f>G59</f>
        <v>0</v>
      </c>
    </row>
    <row r="59" spans="1:7" s="11" customFormat="1" ht="15.75">
      <c r="A59" s="33" t="s">
        <v>47</v>
      </c>
      <c r="B59" s="113" t="s">
        <v>189</v>
      </c>
      <c r="C59" s="34">
        <v>1</v>
      </c>
      <c r="D59" s="35">
        <v>11</v>
      </c>
      <c r="E59" s="36" t="s">
        <v>46</v>
      </c>
      <c r="F59" s="37">
        <v>870</v>
      </c>
      <c r="G59" s="139">
        <v>0</v>
      </c>
    </row>
    <row r="60" spans="1:7" s="11" customFormat="1" ht="15.75">
      <c r="A60" s="46" t="s">
        <v>48</v>
      </c>
      <c r="B60" s="112" t="s">
        <v>189</v>
      </c>
      <c r="C60" s="47">
        <v>1</v>
      </c>
      <c r="D60" s="48">
        <v>13</v>
      </c>
      <c r="E60" s="49" t="s">
        <v>11</v>
      </c>
      <c r="F60" s="50" t="s">
        <v>11</v>
      </c>
      <c r="G60" s="51">
        <f>G61</f>
        <v>741.9</v>
      </c>
    </row>
    <row r="61" spans="1:7" s="11" customFormat="1" ht="15.75">
      <c r="A61" s="21" t="s">
        <v>13</v>
      </c>
      <c r="B61" s="113" t="s">
        <v>189</v>
      </c>
      <c r="C61" s="22">
        <v>1</v>
      </c>
      <c r="D61" s="23">
        <v>13</v>
      </c>
      <c r="E61" s="24" t="s">
        <v>14</v>
      </c>
      <c r="F61" s="25" t="s">
        <v>11</v>
      </c>
      <c r="G61" s="26">
        <f>G62+G65</f>
        <v>741.9</v>
      </c>
    </row>
    <row r="62" spans="1:7" s="11" customFormat="1" ht="47.25">
      <c r="A62" s="21" t="s">
        <v>49</v>
      </c>
      <c r="B62" s="113" t="s">
        <v>189</v>
      </c>
      <c r="C62" s="22">
        <v>1</v>
      </c>
      <c r="D62" s="23">
        <v>13</v>
      </c>
      <c r="E62" s="24" t="s">
        <v>50</v>
      </c>
      <c r="F62" s="25" t="s">
        <v>11</v>
      </c>
      <c r="G62" s="26">
        <f>G63</f>
        <v>221.9</v>
      </c>
    </row>
    <row r="63" spans="1:7" s="11" customFormat="1" ht="31.5">
      <c r="A63" s="21" t="s">
        <v>25</v>
      </c>
      <c r="B63" s="113" t="s">
        <v>189</v>
      </c>
      <c r="C63" s="22">
        <v>1</v>
      </c>
      <c r="D63" s="23">
        <v>13</v>
      </c>
      <c r="E63" s="24" t="s">
        <v>50</v>
      </c>
      <c r="F63" s="25">
        <v>200</v>
      </c>
      <c r="G63" s="26">
        <f>G64</f>
        <v>221.9</v>
      </c>
    </row>
    <row r="64" spans="1:7" s="11" customFormat="1" ht="30" customHeight="1">
      <c r="A64" s="52" t="s">
        <v>26</v>
      </c>
      <c r="B64" s="113" t="s">
        <v>189</v>
      </c>
      <c r="C64" s="35">
        <v>1</v>
      </c>
      <c r="D64" s="35">
        <v>13</v>
      </c>
      <c r="E64" s="53" t="s">
        <v>50</v>
      </c>
      <c r="F64" s="37">
        <v>240</v>
      </c>
      <c r="G64" s="139">
        <v>221.9</v>
      </c>
    </row>
    <row r="65" spans="1:7" s="11" customFormat="1" ht="15.75">
      <c r="A65" s="52" t="s">
        <v>51</v>
      </c>
      <c r="B65" s="113" t="s">
        <v>189</v>
      </c>
      <c r="C65" s="35">
        <v>1</v>
      </c>
      <c r="D65" s="35">
        <v>13</v>
      </c>
      <c r="E65" s="53" t="s">
        <v>52</v>
      </c>
      <c r="F65" s="37" t="s">
        <v>11</v>
      </c>
      <c r="G65" s="38">
        <f>G66+G68</f>
        <v>520</v>
      </c>
    </row>
    <row r="66" spans="1:7" s="11" customFormat="1" ht="31.5">
      <c r="A66" s="21" t="s">
        <v>25</v>
      </c>
      <c r="B66" s="113" t="s">
        <v>189</v>
      </c>
      <c r="C66" s="35">
        <v>1</v>
      </c>
      <c r="D66" s="35">
        <v>13</v>
      </c>
      <c r="E66" s="53" t="s">
        <v>52</v>
      </c>
      <c r="F66" s="37">
        <v>200</v>
      </c>
      <c r="G66" s="38">
        <f>G67</f>
        <v>455</v>
      </c>
    </row>
    <row r="67" spans="1:7" s="11" customFormat="1" ht="30" customHeight="1">
      <c r="A67" s="33" t="s">
        <v>26</v>
      </c>
      <c r="B67" s="113" t="s">
        <v>189</v>
      </c>
      <c r="C67" s="34">
        <v>1</v>
      </c>
      <c r="D67" s="35">
        <v>13</v>
      </c>
      <c r="E67" s="53" t="s">
        <v>52</v>
      </c>
      <c r="F67" s="37">
        <v>240</v>
      </c>
      <c r="G67" s="139">
        <v>455</v>
      </c>
    </row>
    <row r="68" spans="1:7" s="11" customFormat="1" ht="15.75">
      <c r="A68" s="21" t="s">
        <v>27</v>
      </c>
      <c r="B68" s="113" t="s">
        <v>189</v>
      </c>
      <c r="C68" s="22">
        <v>1</v>
      </c>
      <c r="D68" s="23">
        <v>13</v>
      </c>
      <c r="E68" s="53" t="s">
        <v>52</v>
      </c>
      <c r="F68" s="25">
        <v>800</v>
      </c>
      <c r="G68" s="26">
        <f>G69+G70</f>
        <v>65</v>
      </c>
    </row>
    <row r="69" spans="1:7" s="11" customFormat="1" ht="15.75">
      <c r="A69" s="128" t="s">
        <v>53</v>
      </c>
      <c r="B69" s="113" t="s">
        <v>189</v>
      </c>
      <c r="C69" s="34">
        <v>1</v>
      </c>
      <c r="D69" s="35">
        <v>13</v>
      </c>
      <c r="E69" s="53" t="s">
        <v>52</v>
      </c>
      <c r="F69" s="37">
        <v>830</v>
      </c>
      <c r="G69" s="38">
        <v>52.8</v>
      </c>
    </row>
    <row r="70" spans="1:7" s="11" customFormat="1" ht="15.75">
      <c r="A70" s="52" t="s">
        <v>28</v>
      </c>
      <c r="B70" s="113" t="s">
        <v>189</v>
      </c>
      <c r="C70" s="34">
        <v>1</v>
      </c>
      <c r="D70" s="35">
        <v>13</v>
      </c>
      <c r="E70" s="53" t="s">
        <v>52</v>
      </c>
      <c r="F70" s="37">
        <v>850</v>
      </c>
      <c r="G70" s="139">
        <v>12.2</v>
      </c>
    </row>
    <row r="71" spans="1:7" s="11" customFormat="1" ht="15.75">
      <c r="A71" s="15" t="s">
        <v>54</v>
      </c>
      <c r="B71" s="112" t="s">
        <v>189</v>
      </c>
      <c r="C71" s="16">
        <v>2</v>
      </c>
      <c r="D71" s="17">
        <v>3</v>
      </c>
      <c r="E71" s="18" t="s">
        <v>11</v>
      </c>
      <c r="F71" s="19" t="s">
        <v>11</v>
      </c>
      <c r="G71" s="20">
        <f>G72</f>
        <v>224.2</v>
      </c>
    </row>
    <row r="72" spans="1:7" s="11" customFormat="1" ht="15.75">
      <c r="A72" s="21" t="s">
        <v>20</v>
      </c>
      <c r="B72" s="113" t="s">
        <v>189</v>
      </c>
      <c r="C72" s="22">
        <v>2</v>
      </c>
      <c r="D72" s="23">
        <v>3</v>
      </c>
      <c r="E72" s="24" t="s">
        <v>14</v>
      </c>
      <c r="F72" s="25" t="s">
        <v>11</v>
      </c>
      <c r="G72" s="26">
        <f>G73</f>
        <v>224.2</v>
      </c>
    </row>
    <row r="73" spans="1:7" s="11" customFormat="1" ht="48" customHeight="1">
      <c r="A73" s="55" t="s">
        <v>55</v>
      </c>
      <c r="B73" s="113" t="s">
        <v>189</v>
      </c>
      <c r="C73" s="22">
        <v>2</v>
      </c>
      <c r="D73" s="23">
        <v>3</v>
      </c>
      <c r="E73" s="24" t="s">
        <v>56</v>
      </c>
      <c r="F73" s="56" t="s">
        <v>11</v>
      </c>
      <c r="G73" s="57">
        <f>G74+G76</f>
        <v>224.2</v>
      </c>
    </row>
    <row r="74" spans="1:7" s="11" customFormat="1" ht="78.75">
      <c r="A74" s="21" t="s">
        <v>17</v>
      </c>
      <c r="B74" s="113" t="s">
        <v>189</v>
      </c>
      <c r="C74" s="22">
        <v>2</v>
      </c>
      <c r="D74" s="23">
        <v>3</v>
      </c>
      <c r="E74" s="24" t="s">
        <v>56</v>
      </c>
      <c r="F74" s="25">
        <v>100</v>
      </c>
      <c r="G74" s="26">
        <f>G75</f>
        <v>212.1</v>
      </c>
    </row>
    <row r="75" spans="1:7" s="11" customFormat="1" ht="30" customHeight="1">
      <c r="A75" s="21" t="s">
        <v>57</v>
      </c>
      <c r="B75" s="113" t="s">
        <v>189</v>
      </c>
      <c r="C75" s="22">
        <v>2</v>
      </c>
      <c r="D75" s="23">
        <v>3</v>
      </c>
      <c r="E75" s="24" t="s">
        <v>56</v>
      </c>
      <c r="F75" s="25">
        <v>120</v>
      </c>
      <c r="G75" s="26">
        <v>212.1</v>
      </c>
    </row>
    <row r="76" spans="1:7" s="11" customFormat="1" ht="31.5">
      <c r="A76" s="21" t="s">
        <v>25</v>
      </c>
      <c r="B76" s="113" t="s">
        <v>189</v>
      </c>
      <c r="C76" s="22">
        <v>2</v>
      </c>
      <c r="D76" s="23">
        <v>3</v>
      </c>
      <c r="E76" s="24" t="s">
        <v>58</v>
      </c>
      <c r="F76" s="25">
        <v>200</v>
      </c>
      <c r="G76" s="26">
        <f>G77</f>
        <v>12.1</v>
      </c>
    </row>
    <row r="77" spans="1:7" s="11" customFormat="1" ht="30" customHeight="1">
      <c r="A77" s="21" t="s">
        <v>26</v>
      </c>
      <c r="B77" s="113" t="s">
        <v>189</v>
      </c>
      <c r="C77" s="22">
        <v>2</v>
      </c>
      <c r="D77" s="23">
        <v>3</v>
      </c>
      <c r="E77" s="24" t="s">
        <v>58</v>
      </c>
      <c r="F77" s="25">
        <v>240</v>
      </c>
      <c r="G77" s="26">
        <v>12.1</v>
      </c>
    </row>
    <row r="78" spans="1:7" s="11" customFormat="1" ht="31.5">
      <c r="A78" s="15" t="s">
        <v>59</v>
      </c>
      <c r="B78" s="112" t="s">
        <v>189</v>
      </c>
      <c r="C78" s="16">
        <v>3</v>
      </c>
      <c r="D78" s="23"/>
      <c r="E78" s="24"/>
      <c r="F78" s="25"/>
      <c r="G78" s="20">
        <f>G79+G88</f>
        <v>199.2</v>
      </c>
    </row>
    <row r="79" spans="1:7" s="11" customFormat="1" ht="47.25">
      <c r="A79" s="15" t="s">
        <v>60</v>
      </c>
      <c r="B79" s="112" t="s">
        <v>189</v>
      </c>
      <c r="C79" s="16">
        <v>3</v>
      </c>
      <c r="D79" s="17">
        <v>9</v>
      </c>
      <c r="E79" s="18" t="s">
        <v>11</v>
      </c>
      <c r="F79" s="19" t="s">
        <v>11</v>
      </c>
      <c r="G79" s="20">
        <f>G80+G84</f>
        <v>173.6</v>
      </c>
    </row>
    <row r="80" spans="1:7" s="11" customFormat="1" ht="78.75" customHeight="1">
      <c r="A80" s="21" t="s">
        <v>61</v>
      </c>
      <c r="B80" s="113" t="s">
        <v>189</v>
      </c>
      <c r="C80" s="22">
        <v>3</v>
      </c>
      <c r="D80" s="23">
        <v>9</v>
      </c>
      <c r="E80" s="24" t="s">
        <v>62</v>
      </c>
      <c r="F80" s="25" t="s">
        <v>11</v>
      </c>
      <c r="G80" s="26">
        <f>G81</f>
        <v>163.6</v>
      </c>
    </row>
    <row r="81" spans="1:7" s="11" customFormat="1" ht="47.25">
      <c r="A81" s="21" t="s">
        <v>63</v>
      </c>
      <c r="B81" s="113" t="s">
        <v>189</v>
      </c>
      <c r="C81" s="22">
        <v>3</v>
      </c>
      <c r="D81" s="23">
        <v>9</v>
      </c>
      <c r="E81" s="24" t="s">
        <v>64</v>
      </c>
      <c r="F81" s="25"/>
      <c r="G81" s="26">
        <f>G82</f>
        <v>163.6</v>
      </c>
    </row>
    <row r="82" spans="1:7" s="11" customFormat="1" ht="31.5">
      <c r="A82" s="21" t="s">
        <v>25</v>
      </c>
      <c r="B82" s="113" t="s">
        <v>189</v>
      </c>
      <c r="C82" s="22">
        <v>3</v>
      </c>
      <c r="D82" s="23">
        <v>9</v>
      </c>
      <c r="E82" s="24" t="s">
        <v>64</v>
      </c>
      <c r="F82" s="25">
        <v>200</v>
      </c>
      <c r="G82" s="26">
        <f>G83</f>
        <v>163.6</v>
      </c>
    </row>
    <row r="83" spans="1:7" s="11" customFormat="1" ht="30" customHeight="1">
      <c r="A83" s="33" t="s">
        <v>26</v>
      </c>
      <c r="B83" s="113" t="s">
        <v>189</v>
      </c>
      <c r="C83" s="22">
        <v>3</v>
      </c>
      <c r="D83" s="23">
        <v>9</v>
      </c>
      <c r="E83" s="24" t="s">
        <v>64</v>
      </c>
      <c r="F83" s="25">
        <v>240</v>
      </c>
      <c r="G83" s="26">
        <v>163.6</v>
      </c>
    </row>
    <row r="84" spans="1:7" s="11" customFormat="1" ht="15.75">
      <c r="A84" s="33" t="s">
        <v>13</v>
      </c>
      <c r="B84" s="113" t="s">
        <v>189</v>
      </c>
      <c r="C84" s="22">
        <v>3</v>
      </c>
      <c r="D84" s="23">
        <v>9</v>
      </c>
      <c r="E84" s="24" t="s">
        <v>14</v>
      </c>
      <c r="F84" s="25"/>
      <c r="G84" s="26">
        <f>G85</f>
        <v>10</v>
      </c>
    </row>
    <row r="85" spans="1:7" s="11" customFormat="1" ht="47.25">
      <c r="A85" s="21" t="s">
        <v>65</v>
      </c>
      <c r="B85" s="113" t="s">
        <v>189</v>
      </c>
      <c r="C85" s="22">
        <v>3</v>
      </c>
      <c r="D85" s="23">
        <v>9</v>
      </c>
      <c r="E85" s="24" t="s">
        <v>66</v>
      </c>
      <c r="F85" s="25"/>
      <c r="G85" s="26">
        <f>G86</f>
        <v>10</v>
      </c>
    </row>
    <row r="86" spans="1:7" s="11" customFormat="1" ht="31.5">
      <c r="A86" s="21" t="s">
        <v>25</v>
      </c>
      <c r="B86" s="113" t="s">
        <v>189</v>
      </c>
      <c r="C86" s="22">
        <v>3</v>
      </c>
      <c r="D86" s="23">
        <v>9</v>
      </c>
      <c r="E86" s="24" t="s">
        <v>66</v>
      </c>
      <c r="F86" s="25">
        <v>200</v>
      </c>
      <c r="G86" s="26">
        <f>G87</f>
        <v>10</v>
      </c>
    </row>
    <row r="87" spans="1:7" s="11" customFormat="1" ht="30" customHeight="1">
      <c r="A87" s="33" t="s">
        <v>26</v>
      </c>
      <c r="B87" s="113" t="s">
        <v>189</v>
      </c>
      <c r="C87" s="22">
        <v>3</v>
      </c>
      <c r="D87" s="23">
        <v>9</v>
      </c>
      <c r="E87" s="24" t="s">
        <v>66</v>
      </c>
      <c r="F87" s="25">
        <v>244</v>
      </c>
      <c r="G87" s="26">
        <v>10</v>
      </c>
    </row>
    <row r="88" spans="1:7" s="11" customFormat="1" ht="30" customHeight="1">
      <c r="A88" s="33" t="s">
        <v>201</v>
      </c>
      <c r="B88" s="113" t="s">
        <v>189</v>
      </c>
      <c r="C88" s="22">
        <v>3</v>
      </c>
      <c r="D88" s="23">
        <v>10</v>
      </c>
      <c r="E88" s="24"/>
      <c r="F88" s="25"/>
      <c r="G88" s="26">
        <f>G89</f>
        <v>25.6</v>
      </c>
    </row>
    <row r="89" spans="1:7" s="11" customFormat="1" ht="30" customHeight="1">
      <c r="A89" s="33" t="s">
        <v>202</v>
      </c>
      <c r="B89" s="113" t="s">
        <v>189</v>
      </c>
      <c r="C89" s="22">
        <v>3</v>
      </c>
      <c r="D89" s="23">
        <v>10</v>
      </c>
      <c r="E89" s="24">
        <v>9900000000</v>
      </c>
      <c r="F89" s="25"/>
      <c r="G89" s="26">
        <f>G90+G93</f>
        <v>25.6</v>
      </c>
    </row>
    <row r="90" spans="1:7" s="11" customFormat="1" ht="31.5">
      <c r="A90" s="44" t="s">
        <v>197</v>
      </c>
      <c r="B90" s="113" t="s">
        <v>189</v>
      </c>
      <c r="C90" s="22">
        <v>3</v>
      </c>
      <c r="D90" s="23">
        <v>10</v>
      </c>
      <c r="E90" s="24" t="s">
        <v>198</v>
      </c>
      <c r="F90" s="25"/>
      <c r="G90" s="26">
        <f>G91</f>
        <v>24.3</v>
      </c>
    </row>
    <row r="91" spans="1:7" s="11" customFormat="1" ht="31.5">
      <c r="A91" s="21" t="s">
        <v>25</v>
      </c>
      <c r="B91" s="113" t="s">
        <v>189</v>
      </c>
      <c r="C91" s="22">
        <v>3</v>
      </c>
      <c r="D91" s="23">
        <v>10</v>
      </c>
      <c r="E91" s="24" t="s">
        <v>198</v>
      </c>
      <c r="F91" s="25">
        <v>200</v>
      </c>
      <c r="G91" s="26">
        <f>G92</f>
        <v>24.3</v>
      </c>
    </row>
    <row r="92" spans="1:7" s="11" customFormat="1" ht="30" customHeight="1">
      <c r="A92" s="33" t="s">
        <v>26</v>
      </c>
      <c r="B92" s="113" t="s">
        <v>189</v>
      </c>
      <c r="C92" s="22">
        <v>3</v>
      </c>
      <c r="D92" s="23">
        <v>10</v>
      </c>
      <c r="E92" s="24" t="s">
        <v>198</v>
      </c>
      <c r="F92" s="25">
        <v>240</v>
      </c>
      <c r="G92" s="26">
        <v>24.3</v>
      </c>
    </row>
    <row r="93" spans="1:7" s="11" customFormat="1" ht="31.5">
      <c r="A93" s="44" t="s">
        <v>197</v>
      </c>
      <c r="B93" s="113" t="s">
        <v>189</v>
      </c>
      <c r="C93" s="22">
        <v>3</v>
      </c>
      <c r="D93" s="23">
        <v>10</v>
      </c>
      <c r="E93" s="24" t="s">
        <v>199</v>
      </c>
      <c r="F93" s="25"/>
      <c r="G93" s="26">
        <f>G94</f>
        <v>1.3</v>
      </c>
    </row>
    <row r="94" spans="1:7" s="11" customFormat="1" ht="31.5">
      <c r="A94" s="21" t="s">
        <v>25</v>
      </c>
      <c r="B94" s="113" t="s">
        <v>189</v>
      </c>
      <c r="C94" s="22">
        <v>3</v>
      </c>
      <c r="D94" s="23">
        <v>10</v>
      </c>
      <c r="E94" s="24" t="s">
        <v>199</v>
      </c>
      <c r="F94" s="25">
        <v>200</v>
      </c>
      <c r="G94" s="26">
        <f>G95</f>
        <v>1.3</v>
      </c>
    </row>
    <row r="95" spans="1:7" s="11" customFormat="1" ht="30" customHeight="1">
      <c r="A95" s="33" t="s">
        <v>26</v>
      </c>
      <c r="B95" s="113" t="s">
        <v>189</v>
      </c>
      <c r="C95" s="22">
        <v>3</v>
      </c>
      <c r="D95" s="23">
        <v>10</v>
      </c>
      <c r="E95" s="24" t="s">
        <v>199</v>
      </c>
      <c r="F95" s="25">
        <v>240</v>
      </c>
      <c r="G95" s="140">
        <v>1.3</v>
      </c>
    </row>
    <row r="96" spans="1:7" s="11" customFormat="1" ht="15.75">
      <c r="A96" s="27" t="s">
        <v>71</v>
      </c>
      <c r="B96" s="112" t="s">
        <v>189</v>
      </c>
      <c r="C96" s="28">
        <v>4</v>
      </c>
      <c r="D96" s="23"/>
      <c r="E96" s="24"/>
      <c r="F96" s="25"/>
      <c r="G96" s="20">
        <f>G111</f>
        <v>3809.2</v>
      </c>
    </row>
    <row r="97" spans="1:7" s="11" customFormat="1" ht="15.75" hidden="1">
      <c r="A97" s="58" t="s">
        <v>72</v>
      </c>
      <c r="B97" s="112" t="s">
        <v>189</v>
      </c>
      <c r="C97" s="59">
        <v>4</v>
      </c>
      <c r="D97" s="60">
        <v>6</v>
      </c>
      <c r="E97" s="61" t="s">
        <v>11</v>
      </c>
      <c r="F97" s="62" t="s">
        <v>11</v>
      </c>
      <c r="G97" s="63">
        <f>G98</f>
        <v>0</v>
      </c>
    </row>
    <row r="98" spans="1:7" s="11" customFormat="1" ht="15.75" hidden="1">
      <c r="A98" s="64" t="s">
        <v>13</v>
      </c>
      <c r="B98" s="112" t="s">
        <v>189</v>
      </c>
      <c r="C98" s="65">
        <v>4</v>
      </c>
      <c r="D98" s="66">
        <v>6</v>
      </c>
      <c r="E98" s="67" t="s">
        <v>14</v>
      </c>
      <c r="F98" s="68"/>
      <c r="G98" s="69">
        <f>G99+G104</f>
        <v>0</v>
      </c>
    </row>
    <row r="99" spans="1:7" s="11" customFormat="1" ht="15.75" hidden="1">
      <c r="A99" s="64" t="s">
        <v>73</v>
      </c>
      <c r="B99" s="112" t="s">
        <v>189</v>
      </c>
      <c r="C99" s="65">
        <v>4</v>
      </c>
      <c r="D99" s="66">
        <v>6</v>
      </c>
      <c r="E99" s="67" t="s">
        <v>74</v>
      </c>
      <c r="F99" s="68"/>
      <c r="G99" s="69">
        <f>G100+G102</f>
        <v>0</v>
      </c>
    </row>
    <row r="100" spans="1:7" s="11" customFormat="1" ht="31.5" hidden="1">
      <c r="A100" s="21" t="s">
        <v>25</v>
      </c>
      <c r="B100" s="112" t="s">
        <v>189</v>
      </c>
      <c r="C100" s="65">
        <v>4</v>
      </c>
      <c r="D100" s="66">
        <v>6</v>
      </c>
      <c r="E100" s="67" t="s">
        <v>74</v>
      </c>
      <c r="F100" s="70">
        <v>200</v>
      </c>
      <c r="G100" s="69">
        <f>G101</f>
        <v>0</v>
      </c>
    </row>
    <row r="101" spans="1:7" s="11" customFormat="1" ht="30" hidden="1" customHeight="1">
      <c r="A101" s="71" t="s">
        <v>26</v>
      </c>
      <c r="B101" s="112" t="s">
        <v>189</v>
      </c>
      <c r="C101" s="72">
        <v>4</v>
      </c>
      <c r="D101" s="73">
        <v>6</v>
      </c>
      <c r="E101" s="67" t="s">
        <v>74</v>
      </c>
      <c r="F101" s="74">
        <v>240</v>
      </c>
      <c r="G101" s="69"/>
    </row>
    <row r="102" spans="1:7" s="11" customFormat="1" ht="47.25" hidden="1">
      <c r="A102" s="75" t="s">
        <v>75</v>
      </c>
      <c r="B102" s="112" t="s">
        <v>189</v>
      </c>
      <c r="C102" s="65">
        <v>4</v>
      </c>
      <c r="D102" s="66">
        <v>6</v>
      </c>
      <c r="E102" s="67" t="s">
        <v>74</v>
      </c>
      <c r="F102" s="76">
        <v>400</v>
      </c>
      <c r="G102" s="69">
        <f>G103</f>
        <v>0</v>
      </c>
    </row>
    <row r="103" spans="1:7" s="11" customFormat="1" ht="15.75" hidden="1">
      <c r="A103" s="77" t="s">
        <v>76</v>
      </c>
      <c r="B103" s="112" t="s">
        <v>189</v>
      </c>
      <c r="C103" s="72">
        <v>4</v>
      </c>
      <c r="D103" s="73">
        <v>6</v>
      </c>
      <c r="E103" s="67" t="s">
        <v>74</v>
      </c>
      <c r="F103" s="74">
        <v>410</v>
      </c>
      <c r="G103" s="69"/>
    </row>
    <row r="104" spans="1:7" s="11" customFormat="1" ht="15.75" hidden="1">
      <c r="A104" s="64" t="s">
        <v>77</v>
      </c>
      <c r="B104" s="112" t="s">
        <v>189</v>
      </c>
      <c r="C104" s="65">
        <v>4</v>
      </c>
      <c r="D104" s="66">
        <v>6</v>
      </c>
      <c r="E104" s="67" t="s">
        <v>78</v>
      </c>
      <c r="F104" s="70"/>
      <c r="G104" s="69">
        <f>G105+G107+G109</f>
        <v>0</v>
      </c>
    </row>
    <row r="105" spans="1:7" s="11" customFormat="1" ht="31.5" hidden="1">
      <c r="A105" s="21" t="s">
        <v>25</v>
      </c>
      <c r="B105" s="112" t="s">
        <v>189</v>
      </c>
      <c r="C105" s="65">
        <v>4</v>
      </c>
      <c r="D105" s="66">
        <v>6</v>
      </c>
      <c r="E105" s="67" t="s">
        <v>78</v>
      </c>
      <c r="F105" s="70">
        <v>200</v>
      </c>
      <c r="G105" s="78">
        <f>G106</f>
        <v>0</v>
      </c>
    </row>
    <row r="106" spans="1:7" s="11" customFormat="1" ht="30" hidden="1" customHeight="1">
      <c r="A106" s="71" t="s">
        <v>26</v>
      </c>
      <c r="B106" s="112" t="s">
        <v>189</v>
      </c>
      <c r="C106" s="72">
        <v>4</v>
      </c>
      <c r="D106" s="73">
        <v>6</v>
      </c>
      <c r="E106" s="67" t="s">
        <v>78</v>
      </c>
      <c r="F106" s="74">
        <v>240</v>
      </c>
      <c r="G106" s="79"/>
    </row>
    <row r="107" spans="1:7" s="11" customFormat="1" ht="47.25" hidden="1">
      <c r="A107" s="75" t="s">
        <v>75</v>
      </c>
      <c r="B107" s="112" t="s">
        <v>189</v>
      </c>
      <c r="C107" s="65">
        <v>4</v>
      </c>
      <c r="D107" s="66">
        <v>6</v>
      </c>
      <c r="E107" s="67" t="s">
        <v>78</v>
      </c>
      <c r="F107" s="76">
        <v>400</v>
      </c>
      <c r="G107" s="79">
        <f>G108</f>
        <v>0</v>
      </c>
    </row>
    <row r="108" spans="1:7" s="11" customFormat="1" ht="15.75" hidden="1">
      <c r="A108" s="77" t="s">
        <v>76</v>
      </c>
      <c r="B108" s="112" t="s">
        <v>189</v>
      </c>
      <c r="C108" s="72">
        <v>4</v>
      </c>
      <c r="D108" s="73">
        <v>6</v>
      </c>
      <c r="E108" s="67" t="s">
        <v>78</v>
      </c>
      <c r="F108" s="74">
        <v>410</v>
      </c>
      <c r="G108" s="79"/>
    </row>
    <row r="109" spans="1:7" s="11" customFormat="1" ht="15.75" hidden="1">
      <c r="A109" s="71" t="s">
        <v>27</v>
      </c>
      <c r="B109" s="112" t="s">
        <v>189</v>
      </c>
      <c r="C109" s="65">
        <v>4</v>
      </c>
      <c r="D109" s="66">
        <v>6</v>
      </c>
      <c r="E109" s="67" t="s">
        <v>78</v>
      </c>
      <c r="F109" s="70">
        <v>800</v>
      </c>
      <c r="G109" s="78">
        <f>G110</f>
        <v>0</v>
      </c>
    </row>
    <row r="110" spans="1:7" s="11" customFormat="1" ht="63" hidden="1">
      <c r="A110" s="77" t="s">
        <v>79</v>
      </c>
      <c r="B110" s="112" t="s">
        <v>189</v>
      </c>
      <c r="C110" s="73">
        <v>4</v>
      </c>
      <c r="D110" s="73">
        <v>6</v>
      </c>
      <c r="E110" s="115" t="s">
        <v>78</v>
      </c>
      <c r="F110" s="74">
        <v>810</v>
      </c>
      <c r="G110" s="79"/>
    </row>
    <row r="111" spans="1:7" s="11" customFormat="1" ht="15.75">
      <c r="A111" s="44" t="s">
        <v>80</v>
      </c>
      <c r="B111" s="112" t="s">
        <v>189</v>
      </c>
      <c r="C111" s="29">
        <v>4</v>
      </c>
      <c r="D111" s="29">
        <v>9</v>
      </c>
      <c r="E111" s="45" t="s">
        <v>11</v>
      </c>
      <c r="F111" s="31" t="s">
        <v>11</v>
      </c>
      <c r="G111" s="32">
        <f>G112</f>
        <v>3809.2</v>
      </c>
    </row>
    <row r="112" spans="1:7" s="11" customFormat="1" ht="31.5">
      <c r="A112" s="52" t="s">
        <v>81</v>
      </c>
      <c r="B112" s="113" t="s">
        <v>189</v>
      </c>
      <c r="C112" s="35">
        <v>4</v>
      </c>
      <c r="D112" s="35">
        <v>9</v>
      </c>
      <c r="E112" s="53" t="s">
        <v>82</v>
      </c>
      <c r="F112" s="31"/>
      <c r="G112" s="38">
        <f>G113+G116+G119+G124</f>
        <v>3809.2</v>
      </c>
    </row>
    <row r="113" spans="1:7" s="11" customFormat="1" ht="75.75" customHeight="1">
      <c r="A113" s="128" t="s">
        <v>186</v>
      </c>
      <c r="B113" s="113" t="s">
        <v>189</v>
      </c>
      <c r="C113" s="35">
        <v>4</v>
      </c>
      <c r="D113" s="35">
        <v>9</v>
      </c>
      <c r="E113" s="53" t="s">
        <v>172</v>
      </c>
      <c r="F113" s="31"/>
      <c r="G113" s="38">
        <f>G114</f>
        <v>85.5</v>
      </c>
    </row>
    <row r="114" spans="1:7" s="11" customFormat="1" ht="31.5">
      <c r="A114" s="52" t="s">
        <v>84</v>
      </c>
      <c r="B114" s="113" t="s">
        <v>189</v>
      </c>
      <c r="C114" s="35">
        <v>4</v>
      </c>
      <c r="D114" s="35">
        <v>9</v>
      </c>
      <c r="E114" s="53" t="s">
        <v>172</v>
      </c>
      <c r="F114" s="37">
        <v>200</v>
      </c>
      <c r="G114" s="38">
        <f>G115</f>
        <v>85.5</v>
      </c>
    </row>
    <row r="115" spans="1:7" s="11" customFormat="1" ht="15.75">
      <c r="A115" s="52" t="s">
        <v>85</v>
      </c>
      <c r="B115" s="113" t="s">
        <v>189</v>
      </c>
      <c r="C115" s="35">
        <v>4</v>
      </c>
      <c r="D115" s="35">
        <v>9</v>
      </c>
      <c r="E115" s="53" t="s">
        <v>172</v>
      </c>
      <c r="F115" s="37">
        <v>240</v>
      </c>
      <c r="G115" s="139">
        <v>85.5</v>
      </c>
    </row>
    <row r="116" spans="1:7" s="11" customFormat="1" ht="45" customHeight="1">
      <c r="A116" s="21" t="s">
        <v>168</v>
      </c>
      <c r="B116" s="113" t="s">
        <v>189</v>
      </c>
      <c r="C116" s="22">
        <v>4</v>
      </c>
      <c r="D116" s="23">
        <v>9</v>
      </c>
      <c r="E116" s="24" t="s">
        <v>83</v>
      </c>
      <c r="F116" s="25"/>
      <c r="G116" s="38">
        <f>G117</f>
        <v>1390.4</v>
      </c>
    </row>
    <row r="117" spans="1:7" s="11" customFormat="1" ht="30" customHeight="1">
      <c r="A117" s="21" t="s">
        <v>25</v>
      </c>
      <c r="B117" s="113" t="s">
        <v>189</v>
      </c>
      <c r="C117" s="22">
        <v>4</v>
      </c>
      <c r="D117" s="23">
        <v>9</v>
      </c>
      <c r="E117" s="24" t="s">
        <v>83</v>
      </c>
      <c r="F117" s="25">
        <v>200</v>
      </c>
      <c r="G117" s="38">
        <f>G118</f>
        <v>1390.4</v>
      </c>
    </row>
    <row r="118" spans="1:7" s="11" customFormat="1" ht="30" customHeight="1">
      <c r="A118" s="33" t="s">
        <v>26</v>
      </c>
      <c r="B118" s="113" t="s">
        <v>189</v>
      </c>
      <c r="C118" s="22">
        <v>4</v>
      </c>
      <c r="D118" s="23">
        <v>9</v>
      </c>
      <c r="E118" s="24" t="s">
        <v>83</v>
      </c>
      <c r="F118" s="25">
        <v>240</v>
      </c>
      <c r="G118" s="139">
        <v>1390.4</v>
      </c>
    </row>
    <row r="119" spans="1:7" s="11" customFormat="1" ht="45" customHeight="1">
      <c r="A119" s="21" t="s">
        <v>86</v>
      </c>
      <c r="B119" s="113" t="s">
        <v>189</v>
      </c>
      <c r="C119" s="22">
        <v>4</v>
      </c>
      <c r="D119" s="23">
        <v>9</v>
      </c>
      <c r="E119" s="24" t="s">
        <v>87</v>
      </c>
      <c r="F119" s="31"/>
      <c r="G119" s="38">
        <f>G120+G122</f>
        <v>957.6</v>
      </c>
    </row>
    <row r="120" spans="1:7" s="11" customFormat="1" ht="31.5">
      <c r="A120" s="21" t="s">
        <v>25</v>
      </c>
      <c r="B120" s="113" t="s">
        <v>189</v>
      </c>
      <c r="C120" s="22">
        <v>4</v>
      </c>
      <c r="D120" s="23">
        <v>9</v>
      </c>
      <c r="E120" s="24" t="s">
        <v>87</v>
      </c>
      <c r="F120" s="37">
        <v>200</v>
      </c>
      <c r="G120" s="38">
        <f>G121</f>
        <v>957.6</v>
      </c>
    </row>
    <row r="121" spans="1:7" s="11" customFormat="1" ht="30" customHeight="1">
      <c r="A121" s="33" t="s">
        <v>26</v>
      </c>
      <c r="B121" s="113" t="s">
        <v>189</v>
      </c>
      <c r="C121" s="22">
        <v>4</v>
      </c>
      <c r="D121" s="23">
        <v>9</v>
      </c>
      <c r="E121" s="24" t="s">
        <v>87</v>
      </c>
      <c r="F121" s="37">
        <v>240</v>
      </c>
      <c r="G121" s="38">
        <v>957.6</v>
      </c>
    </row>
    <row r="122" spans="1:7" s="11" customFormat="1" ht="31.5" hidden="1">
      <c r="A122" s="21" t="s">
        <v>104</v>
      </c>
      <c r="B122" s="113" t="s">
        <v>189</v>
      </c>
      <c r="C122" s="35">
        <v>4</v>
      </c>
      <c r="D122" s="35">
        <v>9</v>
      </c>
      <c r="E122" s="53" t="s">
        <v>87</v>
      </c>
      <c r="F122" s="37">
        <v>400</v>
      </c>
      <c r="G122" s="38">
        <f>G123</f>
        <v>0</v>
      </c>
    </row>
    <row r="123" spans="1:7" s="11" customFormat="1" ht="15.75" hidden="1">
      <c r="A123" s="33" t="s">
        <v>76</v>
      </c>
      <c r="B123" s="113" t="s">
        <v>189</v>
      </c>
      <c r="C123" s="35">
        <v>4</v>
      </c>
      <c r="D123" s="35">
        <v>9</v>
      </c>
      <c r="E123" s="53" t="s">
        <v>87</v>
      </c>
      <c r="F123" s="37">
        <v>410</v>
      </c>
      <c r="G123" s="38"/>
    </row>
    <row r="124" spans="1:7" s="11" customFormat="1" ht="61.5" customHeight="1">
      <c r="A124" s="128" t="s">
        <v>185</v>
      </c>
      <c r="B124" s="113" t="s">
        <v>189</v>
      </c>
      <c r="C124" s="35">
        <v>4</v>
      </c>
      <c r="D124" s="35">
        <v>9</v>
      </c>
      <c r="E124" s="53" t="s">
        <v>171</v>
      </c>
      <c r="F124" s="37"/>
      <c r="G124" s="38">
        <f>G125</f>
        <v>1375.7</v>
      </c>
    </row>
    <row r="125" spans="1:7" s="11" customFormat="1" ht="31.5">
      <c r="A125" s="21" t="s">
        <v>25</v>
      </c>
      <c r="B125" s="113" t="s">
        <v>189</v>
      </c>
      <c r="C125" s="35">
        <v>4</v>
      </c>
      <c r="D125" s="35">
        <v>9</v>
      </c>
      <c r="E125" s="53" t="s">
        <v>171</v>
      </c>
      <c r="F125" s="37">
        <v>200</v>
      </c>
      <c r="G125" s="38">
        <f>G126</f>
        <v>1375.7</v>
      </c>
    </row>
    <row r="126" spans="1:7" s="11" customFormat="1" ht="30" customHeight="1">
      <c r="A126" s="33" t="s">
        <v>26</v>
      </c>
      <c r="B126" s="113" t="s">
        <v>189</v>
      </c>
      <c r="C126" s="35">
        <v>4</v>
      </c>
      <c r="D126" s="35">
        <v>9</v>
      </c>
      <c r="E126" s="53" t="s">
        <v>171</v>
      </c>
      <c r="F126" s="37">
        <v>240</v>
      </c>
      <c r="G126" s="38">
        <v>1375.7</v>
      </c>
    </row>
    <row r="127" spans="1:7" s="11" customFormat="1" ht="15.75">
      <c r="A127" s="27" t="s">
        <v>93</v>
      </c>
      <c r="B127" s="112" t="s">
        <v>189</v>
      </c>
      <c r="C127" s="28">
        <v>5</v>
      </c>
      <c r="D127" s="29" t="s">
        <v>11</v>
      </c>
      <c r="E127" s="30" t="s">
        <v>11</v>
      </c>
      <c r="F127" s="31" t="s">
        <v>11</v>
      </c>
      <c r="G127" s="32">
        <f>G128+G138+G146</f>
        <v>2727.1</v>
      </c>
    </row>
    <row r="128" spans="1:7" s="11" customFormat="1" ht="15.75" hidden="1">
      <c r="A128" s="15" t="s">
        <v>94</v>
      </c>
      <c r="B128" s="113" t="s">
        <v>189</v>
      </c>
      <c r="C128" s="16">
        <v>5</v>
      </c>
      <c r="D128" s="17">
        <v>1</v>
      </c>
      <c r="E128" s="18" t="s">
        <v>11</v>
      </c>
      <c r="F128" s="19" t="s">
        <v>11</v>
      </c>
      <c r="G128" s="26">
        <f>G129</f>
        <v>0</v>
      </c>
    </row>
    <row r="129" spans="1:7" s="11" customFormat="1" ht="15.75" hidden="1">
      <c r="A129" s="21" t="s">
        <v>95</v>
      </c>
      <c r="B129" s="113" t="s">
        <v>189</v>
      </c>
      <c r="C129" s="22">
        <v>5</v>
      </c>
      <c r="D129" s="23">
        <v>1</v>
      </c>
      <c r="E129" s="24" t="s">
        <v>14</v>
      </c>
      <c r="F129" s="25"/>
      <c r="G129" s="26">
        <f>G130+G133</f>
        <v>0</v>
      </c>
    </row>
    <row r="130" spans="1:7" s="11" customFormat="1" ht="31.5" hidden="1">
      <c r="A130" s="21" t="s">
        <v>96</v>
      </c>
      <c r="B130" s="113" t="s">
        <v>189</v>
      </c>
      <c r="C130" s="22">
        <v>5</v>
      </c>
      <c r="D130" s="23">
        <v>1</v>
      </c>
      <c r="E130" s="24" t="s">
        <v>97</v>
      </c>
      <c r="F130" s="25"/>
      <c r="G130" s="26">
        <f>G131</f>
        <v>0</v>
      </c>
    </row>
    <row r="131" spans="1:7" s="11" customFormat="1" ht="31.5" hidden="1">
      <c r="A131" s="21" t="s">
        <v>25</v>
      </c>
      <c r="B131" s="113" t="s">
        <v>189</v>
      </c>
      <c r="C131" s="22">
        <v>5</v>
      </c>
      <c r="D131" s="23">
        <v>1</v>
      </c>
      <c r="E131" s="24" t="s">
        <v>97</v>
      </c>
      <c r="F131" s="25">
        <v>200</v>
      </c>
      <c r="G131" s="26">
        <f>G132</f>
        <v>0</v>
      </c>
    </row>
    <row r="132" spans="1:7" s="11" customFormat="1" ht="47.25" hidden="1">
      <c r="A132" s="33" t="s">
        <v>26</v>
      </c>
      <c r="B132" s="113" t="s">
        <v>189</v>
      </c>
      <c r="C132" s="22">
        <v>5</v>
      </c>
      <c r="D132" s="23">
        <v>1</v>
      </c>
      <c r="E132" s="24" t="s">
        <v>97</v>
      </c>
      <c r="F132" s="25">
        <v>240</v>
      </c>
      <c r="G132" s="26"/>
    </row>
    <row r="133" spans="1:7" s="11" customFormat="1" ht="20.100000000000001" hidden="1" customHeight="1">
      <c r="A133" s="33" t="s">
        <v>98</v>
      </c>
      <c r="B133" s="113" t="s">
        <v>189</v>
      </c>
      <c r="C133" s="22">
        <v>5</v>
      </c>
      <c r="D133" s="23">
        <v>1</v>
      </c>
      <c r="E133" s="24" t="s">
        <v>99</v>
      </c>
      <c r="F133" s="25"/>
      <c r="G133" s="26">
        <f>G134+G136</f>
        <v>0</v>
      </c>
    </row>
    <row r="134" spans="1:7" s="11" customFormat="1" ht="31.5" hidden="1">
      <c r="A134" s="21" t="s">
        <v>25</v>
      </c>
      <c r="B134" s="113" t="s">
        <v>189</v>
      </c>
      <c r="C134" s="22">
        <v>5</v>
      </c>
      <c r="D134" s="23">
        <v>1</v>
      </c>
      <c r="E134" s="24" t="s">
        <v>99</v>
      </c>
      <c r="F134" s="25">
        <v>200</v>
      </c>
      <c r="G134" s="26">
        <f>G135</f>
        <v>0</v>
      </c>
    </row>
    <row r="135" spans="1:7" s="11" customFormat="1" ht="30" hidden="1" customHeight="1">
      <c r="A135" s="33" t="s">
        <v>26</v>
      </c>
      <c r="B135" s="113" t="s">
        <v>189</v>
      </c>
      <c r="C135" s="22">
        <v>5</v>
      </c>
      <c r="D135" s="23">
        <v>1</v>
      </c>
      <c r="E135" s="24" t="s">
        <v>99</v>
      </c>
      <c r="F135" s="25">
        <v>240</v>
      </c>
      <c r="G135" s="26"/>
    </row>
    <row r="136" spans="1:7" s="11" customFormat="1" ht="15.75" hidden="1">
      <c r="A136" s="52" t="s">
        <v>27</v>
      </c>
      <c r="B136" s="113" t="s">
        <v>189</v>
      </c>
      <c r="C136" s="35">
        <v>5</v>
      </c>
      <c r="D136" s="35">
        <v>1</v>
      </c>
      <c r="E136" s="53" t="s">
        <v>99</v>
      </c>
      <c r="F136" s="37">
        <v>800</v>
      </c>
      <c r="G136" s="38">
        <f>G137</f>
        <v>0</v>
      </c>
    </row>
    <row r="137" spans="1:7" s="11" customFormat="1" ht="15.75" hidden="1">
      <c r="A137" s="52" t="s">
        <v>28</v>
      </c>
      <c r="B137" s="113" t="s">
        <v>189</v>
      </c>
      <c r="C137" s="35">
        <v>5</v>
      </c>
      <c r="D137" s="35">
        <v>1</v>
      </c>
      <c r="E137" s="53" t="s">
        <v>99</v>
      </c>
      <c r="F137" s="37">
        <v>850</v>
      </c>
      <c r="G137" s="38"/>
    </row>
    <row r="138" spans="1:7" s="11" customFormat="1" ht="15.75">
      <c r="A138" s="44" t="s">
        <v>100</v>
      </c>
      <c r="B138" s="112" t="s">
        <v>189</v>
      </c>
      <c r="C138" s="29">
        <v>5</v>
      </c>
      <c r="D138" s="29">
        <v>2</v>
      </c>
      <c r="E138" s="45"/>
      <c r="F138" s="31" t="s">
        <v>11</v>
      </c>
      <c r="G138" s="32">
        <f>G139</f>
        <v>1463.5</v>
      </c>
    </row>
    <row r="139" spans="1:7" s="11" customFormat="1" ht="66" customHeight="1">
      <c r="A139" s="52" t="s">
        <v>101</v>
      </c>
      <c r="B139" s="113" t="s">
        <v>189</v>
      </c>
      <c r="C139" s="35">
        <v>5</v>
      </c>
      <c r="D139" s="35">
        <v>2</v>
      </c>
      <c r="E139" s="53" t="s">
        <v>102</v>
      </c>
      <c r="F139" s="37"/>
      <c r="G139" s="38">
        <f>G140+G143</f>
        <v>1463.5</v>
      </c>
    </row>
    <row r="140" spans="1:7" s="11" customFormat="1" ht="66.75" customHeight="1">
      <c r="A140" s="52" t="s">
        <v>183</v>
      </c>
      <c r="B140" s="113" t="s">
        <v>189</v>
      </c>
      <c r="C140" s="35">
        <v>5</v>
      </c>
      <c r="D140" s="35">
        <v>2</v>
      </c>
      <c r="E140" s="53" t="s">
        <v>166</v>
      </c>
      <c r="F140" s="37"/>
      <c r="G140" s="38">
        <f>G141</f>
        <v>1390.3</v>
      </c>
    </row>
    <row r="141" spans="1:7" s="11" customFormat="1" ht="30" customHeight="1">
      <c r="A141" s="21" t="s">
        <v>104</v>
      </c>
      <c r="B141" s="113" t="s">
        <v>189</v>
      </c>
      <c r="C141" s="35">
        <v>5</v>
      </c>
      <c r="D141" s="35">
        <v>2</v>
      </c>
      <c r="E141" s="53" t="s">
        <v>166</v>
      </c>
      <c r="F141" s="25">
        <v>400</v>
      </c>
      <c r="G141" s="38">
        <f>G142</f>
        <v>1390.3</v>
      </c>
    </row>
    <row r="142" spans="1:7" s="11" customFormat="1" ht="20.100000000000001" customHeight="1">
      <c r="A142" s="33" t="s">
        <v>76</v>
      </c>
      <c r="B142" s="113" t="s">
        <v>189</v>
      </c>
      <c r="C142" s="35">
        <v>5</v>
      </c>
      <c r="D142" s="35">
        <v>2</v>
      </c>
      <c r="E142" s="53" t="s">
        <v>166</v>
      </c>
      <c r="F142" s="25">
        <v>410</v>
      </c>
      <c r="G142" s="38">
        <v>1390.3</v>
      </c>
    </row>
    <row r="143" spans="1:7" s="11" customFormat="1" ht="65.25" customHeight="1">
      <c r="A143" s="52" t="s">
        <v>184</v>
      </c>
      <c r="B143" s="113" t="s">
        <v>189</v>
      </c>
      <c r="C143" s="35">
        <v>5</v>
      </c>
      <c r="D143" s="35">
        <v>2</v>
      </c>
      <c r="E143" s="36" t="s">
        <v>103</v>
      </c>
      <c r="F143" s="25"/>
      <c r="G143" s="38">
        <f>G144</f>
        <v>73.2</v>
      </c>
    </row>
    <row r="144" spans="1:7" s="11" customFormat="1" ht="31.5">
      <c r="A144" s="21" t="s">
        <v>104</v>
      </c>
      <c r="B144" s="113" t="s">
        <v>189</v>
      </c>
      <c r="C144" s="35">
        <v>5</v>
      </c>
      <c r="D144" s="35">
        <v>2</v>
      </c>
      <c r="E144" s="36" t="s">
        <v>103</v>
      </c>
      <c r="F144" s="25">
        <v>400</v>
      </c>
      <c r="G144" s="38">
        <f>G145</f>
        <v>73.2</v>
      </c>
    </row>
    <row r="145" spans="1:7" s="11" customFormat="1" ht="15.75">
      <c r="A145" s="33" t="s">
        <v>76</v>
      </c>
      <c r="B145" s="113" t="s">
        <v>189</v>
      </c>
      <c r="C145" s="35">
        <v>5</v>
      </c>
      <c r="D145" s="35">
        <v>2</v>
      </c>
      <c r="E145" s="36" t="s">
        <v>103</v>
      </c>
      <c r="F145" s="25">
        <v>410</v>
      </c>
      <c r="G145" s="140">
        <v>73.2</v>
      </c>
    </row>
    <row r="146" spans="1:7" s="11" customFormat="1" ht="15.75">
      <c r="A146" s="27" t="s">
        <v>105</v>
      </c>
      <c r="B146" s="112" t="s">
        <v>189</v>
      </c>
      <c r="C146" s="16">
        <v>5</v>
      </c>
      <c r="D146" s="17">
        <v>3</v>
      </c>
      <c r="E146" s="18"/>
      <c r="F146" s="19"/>
      <c r="G146" s="20">
        <f>G147</f>
        <v>1263.5999999999999</v>
      </c>
    </row>
    <row r="147" spans="1:7" s="11" customFormat="1" ht="47.25">
      <c r="A147" s="21" t="s">
        <v>106</v>
      </c>
      <c r="B147" s="113" t="s">
        <v>189</v>
      </c>
      <c r="C147" s="22">
        <v>5</v>
      </c>
      <c r="D147" s="23">
        <v>3</v>
      </c>
      <c r="E147" s="24" t="s">
        <v>107</v>
      </c>
      <c r="F147" s="25" t="s">
        <v>11</v>
      </c>
      <c r="G147" s="26">
        <f>G148+G152+G158+G164</f>
        <v>1263.5999999999999</v>
      </c>
    </row>
    <row r="148" spans="1:7" s="11" customFormat="1" ht="45" customHeight="1">
      <c r="A148" s="21" t="s">
        <v>108</v>
      </c>
      <c r="B148" s="113" t="s">
        <v>189</v>
      </c>
      <c r="C148" s="22">
        <v>5</v>
      </c>
      <c r="D148" s="23">
        <v>3</v>
      </c>
      <c r="E148" s="24" t="s">
        <v>109</v>
      </c>
      <c r="F148" s="25"/>
      <c r="G148" s="26">
        <f>G149</f>
        <v>845.9</v>
      </c>
    </row>
    <row r="149" spans="1:7" s="11" customFormat="1" ht="63">
      <c r="A149" s="21" t="s">
        <v>110</v>
      </c>
      <c r="B149" s="113" t="s">
        <v>189</v>
      </c>
      <c r="C149" s="22">
        <v>5</v>
      </c>
      <c r="D149" s="23">
        <v>3</v>
      </c>
      <c r="E149" s="24" t="s">
        <v>111</v>
      </c>
      <c r="F149" s="25"/>
      <c r="G149" s="26">
        <f>G150</f>
        <v>845.9</v>
      </c>
    </row>
    <row r="150" spans="1:7" s="11" customFormat="1" ht="31.5">
      <c r="A150" s="21" t="s">
        <v>25</v>
      </c>
      <c r="B150" s="113" t="s">
        <v>189</v>
      </c>
      <c r="C150" s="22">
        <v>5</v>
      </c>
      <c r="D150" s="23">
        <v>3</v>
      </c>
      <c r="E150" s="24" t="s">
        <v>111</v>
      </c>
      <c r="F150" s="25">
        <v>200</v>
      </c>
      <c r="G150" s="26">
        <f>G151</f>
        <v>845.9</v>
      </c>
    </row>
    <row r="151" spans="1:7" s="11" customFormat="1" ht="30" customHeight="1">
      <c r="A151" s="21" t="s">
        <v>26</v>
      </c>
      <c r="B151" s="113" t="s">
        <v>189</v>
      </c>
      <c r="C151" s="22">
        <v>5</v>
      </c>
      <c r="D151" s="23">
        <v>3</v>
      </c>
      <c r="E151" s="24" t="s">
        <v>111</v>
      </c>
      <c r="F151" s="25">
        <v>240</v>
      </c>
      <c r="G151" s="140">
        <v>845.9</v>
      </c>
    </row>
    <row r="152" spans="1:7" s="11" customFormat="1" ht="47.25" hidden="1">
      <c r="A152" s="21" t="s">
        <v>112</v>
      </c>
      <c r="B152" s="113" t="s">
        <v>189</v>
      </c>
      <c r="C152" s="22">
        <v>5</v>
      </c>
      <c r="D152" s="23">
        <v>3</v>
      </c>
      <c r="E152" s="24" t="s">
        <v>113</v>
      </c>
      <c r="F152" s="25"/>
      <c r="G152" s="26">
        <f>G153</f>
        <v>0</v>
      </c>
    </row>
    <row r="153" spans="1:7" s="11" customFormat="1" ht="63" hidden="1">
      <c r="A153" s="21" t="s">
        <v>114</v>
      </c>
      <c r="B153" s="113" t="s">
        <v>189</v>
      </c>
      <c r="C153" s="22">
        <v>5</v>
      </c>
      <c r="D153" s="23">
        <v>3</v>
      </c>
      <c r="E153" s="24" t="s">
        <v>115</v>
      </c>
      <c r="F153" s="25"/>
      <c r="G153" s="26">
        <f>G154+G156</f>
        <v>0</v>
      </c>
    </row>
    <row r="154" spans="1:7" s="11" customFormat="1" ht="31.5" hidden="1">
      <c r="A154" s="21" t="s">
        <v>25</v>
      </c>
      <c r="B154" s="113" t="s">
        <v>189</v>
      </c>
      <c r="C154" s="22">
        <v>5</v>
      </c>
      <c r="D154" s="23">
        <v>3</v>
      </c>
      <c r="E154" s="24" t="s">
        <v>115</v>
      </c>
      <c r="F154" s="25">
        <v>200</v>
      </c>
      <c r="G154" s="26">
        <f>G155</f>
        <v>0</v>
      </c>
    </row>
    <row r="155" spans="1:7" s="11" customFormat="1" ht="47.25" hidden="1">
      <c r="A155" s="21" t="s">
        <v>26</v>
      </c>
      <c r="B155" s="113" t="s">
        <v>189</v>
      </c>
      <c r="C155" s="22">
        <v>5</v>
      </c>
      <c r="D155" s="23">
        <v>3</v>
      </c>
      <c r="E155" s="24" t="s">
        <v>115</v>
      </c>
      <c r="F155" s="25">
        <v>240</v>
      </c>
      <c r="G155" s="26">
        <f>5-5</f>
        <v>0</v>
      </c>
    </row>
    <row r="156" spans="1:7" s="11" customFormat="1" ht="15.75" hidden="1">
      <c r="A156" s="21" t="s">
        <v>27</v>
      </c>
      <c r="B156" s="113" t="s">
        <v>189</v>
      </c>
      <c r="C156" s="22">
        <v>5</v>
      </c>
      <c r="D156" s="23">
        <v>3</v>
      </c>
      <c r="E156" s="24" t="s">
        <v>115</v>
      </c>
      <c r="F156" s="25">
        <v>800</v>
      </c>
      <c r="G156" s="26">
        <f>G157</f>
        <v>0</v>
      </c>
    </row>
    <row r="157" spans="1:7" s="11" customFormat="1" ht="63" hidden="1">
      <c r="A157" s="33" t="s">
        <v>79</v>
      </c>
      <c r="B157" s="113" t="s">
        <v>189</v>
      </c>
      <c r="C157" s="22">
        <v>5</v>
      </c>
      <c r="D157" s="23">
        <v>3</v>
      </c>
      <c r="E157" s="24" t="s">
        <v>115</v>
      </c>
      <c r="F157" s="25">
        <v>810</v>
      </c>
      <c r="G157" s="26"/>
    </row>
    <row r="158" spans="1:7" s="11" customFormat="1" ht="63">
      <c r="A158" s="21" t="s">
        <v>116</v>
      </c>
      <c r="B158" s="113" t="s">
        <v>189</v>
      </c>
      <c r="C158" s="22">
        <v>5</v>
      </c>
      <c r="D158" s="23">
        <v>3</v>
      </c>
      <c r="E158" s="24" t="s">
        <v>117</v>
      </c>
      <c r="F158" s="25"/>
      <c r="G158" s="26">
        <f>G159</f>
        <v>3.4</v>
      </c>
    </row>
    <row r="159" spans="1:7" s="11" customFormat="1" ht="78.75">
      <c r="A159" s="21" t="s">
        <v>118</v>
      </c>
      <c r="B159" s="113" t="s">
        <v>189</v>
      </c>
      <c r="C159" s="22">
        <v>5</v>
      </c>
      <c r="D159" s="23">
        <v>3</v>
      </c>
      <c r="E159" s="24" t="s">
        <v>119</v>
      </c>
      <c r="F159" s="25"/>
      <c r="G159" s="26">
        <f>G160+G162</f>
        <v>3.4</v>
      </c>
    </row>
    <row r="160" spans="1:7" s="11" customFormat="1" ht="31.5">
      <c r="A160" s="21" t="s">
        <v>25</v>
      </c>
      <c r="B160" s="113" t="s">
        <v>189</v>
      </c>
      <c r="C160" s="22">
        <v>5</v>
      </c>
      <c r="D160" s="23">
        <v>3</v>
      </c>
      <c r="E160" s="24" t="s">
        <v>119</v>
      </c>
      <c r="F160" s="25">
        <v>200</v>
      </c>
      <c r="G160" s="26">
        <f>G161</f>
        <v>3.4</v>
      </c>
    </row>
    <row r="161" spans="1:7" s="11" customFormat="1" ht="30" customHeight="1">
      <c r="A161" s="21" t="s">
        <v>26</v>
      </c>
      <c r="B161" s="113" t="s">
        <v>189</v>
      </c>
      <c r="C161" s="22">
        <v>5</v>
      </c>
      <c r="D161" s="23">
        <v>3</v>
      </c>
      <c r="E161" s="24" t="s">
        <v>119</v>
      </c>
      <c r="F161" s="25">
        <v>240</v>
      </c>
      <c r="G161" s="26">
        <v>3.4</v>
      </c>
    </row>
    <row r="162" spans="1:7" s="11" customFormat="1" ht="15.75" hidden="1">
      <c r="A162" s="21" t="s">
        <v>27</v>
      </c>
      <c r="B162" s="113" t="s">
        <v>189</v>
      </c>
      <c r="C162" s="22">
        <v>5</v>
      </c>
      <c r="D162" s="23">
        <v>3</v>
      </c>
      <c r="E162" s="24" t="s">
        <v>119</v>
      </c>
      <c r="F162" s="25">
        <v>800</v>
      </c>
      <c r="G162" s="26">
        <f>G163</f>
        <v>0</v>
      </c>
    </row>
    <row r="163" spans="1:7" s="11" customFormat="1" ht="63" hidden="1">
      <c r="A163" s="33" t="s">
        <v>79</v>
      </c>
      <c r="B163" s="113" t="s">
        <v>189</v>
      </c>
      <c r="C163" s="22">
        <v>5</v>
      </c>
      <c r="D163" s="23">
        <v>3</v>
      </c>
      <c r="E163" s="24" t="s">
        <v>119</v>
      </c>
      <c r="F163" s="25">
        <v>810</v>
      </c>
      <c r="G163" s="26"/>
    </row>
    <row r="164" spans="1:7" s="11" customFormat="1" ht="78.75">
      <c r="A164" s="21" t="s">
        <v>120</v>
      </c>
      <c r="B164" s="113" t="s">
        <v>189</v>
      </c>
      <c r="C164" s="22">
        <v>5</v>
      </c>
      <c r="D164" s="23">
        <v>3</v>
      </c>
      <c r="E164" s="24" t="s">
        <v>121</v>
      </c>
      <c r="F164" s="25"/>
      <c r="G164" s="26">
        <f>G165</f>
        <v>414.3</v>
      </c>
    </row>
    <row r="165" spans="1:7" s="11" customFormat="1" ht="78.75">
      <c r="A165" s="52" t="s">
        <v>122</v>
      </c>
      <c r="B165" s="113" t="s">
        <v>189</v>
      </c>
      <c r="C165" s="35">
        <v>5</v>
      </c>
      <c r="D165" s="35">
        <v>3</v>
      </c>
      <c r="E165" s="53" t="s">
        <v>123</v>
      </c>
      <c r="F165" s="37"/>
      <c r="G165" s="38">
        <f>G166+G168</f>
        <v>414.3</v>
      </c>
    </row>
    <row r="166" spans="1:7" s="11" customFormat="1" ht="31.5">
      <c r="A166" s="52" t="s">
        <v>25</v>
      </c>
      <c r="B166" s="113" t="s">
        <v>189</v>
      </c>
      <c r="C166" s="35">
        <v>5</v>
      </c>
      <c r="D166" s="35">
        <v>3</v>
      </c>
      <c r="E166" s="53" t="s">
        <v>123</v>
      </c>
      <c r="F166" s="37">
        <v>200</v>
      </c>
      <c r="G166" s="38">
        <f>G167</f>
        <v>414.3</v>
      </c>
    </row>
    <row r="167" spans="1:7" s="11" customFormat="1" ht="30" customHeight="1">
      <c r="A167" s="52" t="s">
        <v>26</v>
      </c>
      <c r="B167" s="113" t="s">
        <v>189</v>
      </c>
      <c r="C167" s="35">
        <v>5</v>
      </c>
      <c r="D167" s="35">
        <v>3</v>
      </c>
      <c r="E167" s="53" t="s">
        <v>123</v>
      </c>
      <c r="F167" s="37">
        <v>240</v>
      </c>
      <c r="G167" s="139">
        <v>414.3</v>
      </c>
    </row>
    <row r="168" spans="1:7" s="11" customFormat="1" ht="15.75" hidden="1">
      <c r="A168" s="52" t="s">
        <v>27</v>
      </c>
      <c r="B168" s="113" t="s">
        <v>189</v>
      </c>
      <c r="C168" s="35">
        <v>5</v>
      </c>
      <c r="D168" s="35">
        <v>3</v>
      </c>
      <c r="E168" s="53" t="s">
        <v>123</v>
      </c>
      <c r="F168" s="37">
        <v>800</v>
      </c>
      <c r="G168" s="38">
        <f>G169</f>
        <v>0</v>
      </c>
    </row>
    <row r="169" spans="1:7" s="11" customFormat="1" ht="63" hidden="1">
      <c r="A169" s="52" t="s">
        <v>79</v>
      </c>
      <c r="B169" s="113" t="s">
        <v>189</v>
      </c>
      <c r="C169" s="35">
        <v>5</v>
      </c>
      <c r="D169" s="35">
        <v>3</v>
      </c>
      <c r="E169" s="53" t="s">
        <v>123</v>
      </c>
      <c r="F169" s="37">
        <v>810</v>
      </c>
      <c r="G169" s="38"/>
    </row>
    <row r="170" spans="1:7" s="11" customFormat="1" ht="15.75" hidden="1">
      <c r="A170" s="52" t="s">
        <v>13</v>
      </c>
      <c r="B170" s="113" t="s">
        <v>189</v>
      </c>
      <c r="C170" s="35">
        <v>5</v>
      </c>
      <c r="D170" s="35">
        <v>3</v>
      </c>
      <c r="E170" s="53" t="s">
        <v>14</v>
      </c>
      <c r="F170" s="37" t="s">
        <v>11</v>
      </c>
      <c r="G170" s="38">
        <f>G171+G178+G183+G188</f>
        <v>0</v>
      </c>
    </row>
    <row r="171" spans="1:7" s="11" customFormat="1" ht="15.75" hidden="1">
      <c r="A171" s="52" t="s">
        <v>124</v>
      </c>
      <c r="B171" s="113" t="s">
        <v>189</v>
      </c>
      <c r="C171" s="35">
        <v>5</v>
      </c>
      <c r="D171" s="35">
        <v>3</v>
      </c>
      <c r="E171" s="53" t="s">
        <v>125</v>
      </c>
      <c r="F171" s="37"/>
      <c r="G171" s="38">
        <f>G172+G174+G176</f>
        <v>0</v>
      </c>
    </row>
    <row r="172" spans="1:7" s="11" customFormat="1" ht="31.5" hidden="1">
      <c r="A172" s="52" t="s">
        <v>25</v>
      </c>
      <c r="B172" s="113" t="s">
        <v>189</v>
      </c>
      <c r="C172" s="35">
        <v>5</v>
      </c>
      <c r="D172" s="35">
        <v>3</v>
      </c>
      <c r="E172" s="53" t="s">
        <v>125</v>
      </c>
      <c r="F172" s="37">
        <v>200</v>
      </c>
      <c r="G172" s="38">
        <f>G173</f>
        <v>0</v>
      </c>
    </row>
    <row r="173" spans="1:7" s="11" customFormat="1" ht="47.25" hidden="1">
      <c r="A173" s="52" t="s">
        <v>26</v>
      </c>
      <c r="B173" s="113" t="s">
        <v>189</v>
      </c>
      <c r="C173" s="35">
        <v>5</v>
      </c>
      <c r="D173" s="35">
        <v>3</v>
      </c>
      <c r="E173" s="53" t="s">
        <v>125</v>
      </c>
      <c r="F173" s="37">
        <v>240</v>
      </c>
      <c r="G173" s="38"/>
    </row>
    <row r="174" spans="1:7" s="11" customFormat="1" ht="47.25" hidden="1">
      <c r="A174" s="52" t="s">
        <v>75</v>
      </c>
      <c r="B174" s="113" t="s">
        <v>189</v>
      </c>
      <c r="C174" s="35">
        <v>5</v>
      </c>
      <c r="D174" s="35">
        <v>3</v>
      </c>
      <c r="E174" s="53" t="s">
        <v>125</v>
      </c>
      <c r="F174" s="37">
        <v>400</v>
      </c>
      <c r="G174" s="38">
        <f>G175</f>
        <v>0</v>
      </c>
    </row>
    <row r="175" spans="1:7" s="11" customFormat="1" ht="15.75" hidden="1">
      <c r="A175" s="52" t="s">
        <v>76</v>
      </c>
      <c r="B175" s="113" t="s">
        <v>189</v>
      </c>
      <c r="C175" s="35">
        <v>5</v>
      </c>
      <c r="D175" s="35">
        <v>3</v>
      </c>
      <c r="E175" s="53" t="s">
        <v>125</v>
      </c>
      <c r="F175" s="37">
        <v>410</v>
      </c>
      <c r="G175" s="38"/>
    </row>
    <row r="176" spans="1:7" s="11" customFormat="1" ht="15.75" hidden="1">
      <c r="A176" s="52" t="s">
        <v>27</v>
      </c>
      <c r="B176" s="113" t="s">
        <v>189</v>
      </c>
      <c r="C176" s="35">
        <v>5</v>
      </c>
      <c r="D176" s="35">
        <v>3</v>
      </c>
      <c r="E176" s="53" t="s">
        <v>125</v>
      </c>
      <c r="F176" s="37">
        <v>800</v>
      </c>
      <c r="G176" s="38">
        <f>G177</f>
        <v>0</v>
      </c>
    </row>
    <row r="177" spans="1:7" s="11" customFormat="1" ht="63" hidden="1">
      <c r="A177" s="52" t="s">
        <v>79</v>
      </c>
      <c r="B177" s="113" t="s">
        <v>189</v>
      </c>
      <c r="C177" s="35">
        <v>5</v>
      </c>
      <c r="D177" s="35">
        <v>3</v>
      </c>
      <c r="E177" s="53" t="s">
        <v>125</v>
      </c>
      <c r="F177" s="37">
        <v>810</v>
      </c>
      <c r="G177" s="38"/>
    </row>
    <row r="178" spans="1:7" s="11" customFormat="1" ht="15.75" hidden="1">
      <c r="A178" s="52" t="s">
        <v>126</v>
      </c>
      <c r="B178" s="113" t="s">
        <v>189</v>
      </c>
      <c r="C178" s="35">
        <v>5</v>
      </c>
      <c r="D178" s="35">
        <v>3</v>
      </c>
      <c r="E178" s="53" t="s">
        <v>127</v>
      </c>
      <c r="F178" s="37"/>
      <c r="G178" s="38">
        <f>G179+G181</f>
        <v>0</v>
      </c>
    </row>
    <row r="179" spans="1:7" s="11" customFormat="1" ht="31.5" hidden="1">
      <c r="A179" s="52" t="s">
        <v>25</v>
      </c>
      <c r="B179" s="113" t="s">
        <v>189</v>
      </c>
      <c r="C179" s="35">
        <v>5</v>
      </c>
      <c r="D179" s="35">
        <v>3</v>
      </c>
      <c r="E179" s="53" t="s">
        <v>127</v>
      </c>
      <c r="F179" s="37">
        <v>200</v>
      </c>
      <c r="G179" s="38">
        <f>G180</f>
        <v>0</v>
      </c>
    </row>
    <row r="180" spans="1:7" s="11" customFormat="1" ht="47.25" hidden="1">
      <c r="A180" s="52" t="s">
        <v>26</v>
      </c>
      <c r="B180" s="113" t="s">
        <v>189</v>
      </c>
      <c r="C180" s="35">
        <v>5</v>
      </c>
      <c r="D180" s="35">
        <v>3</v>
      </c>
      <c r="E180" s="53" t="s">
        <v>127</v>
      </c>
      <c r="F180" s="37">
        <v>240</v>
      </c>
      <c r="G180" s="38"/>
    </row>
    <row r="181" spans="1:7" s="11" customFormat="1" ht="15.75" hidden="1">
      <c r="A181" s="52" t="s">
        <v>27</v>
      </c>
      <c r="B181" s="113" t="s">
        <v>189</v>
      </c>
      <c r="C181" s="35">
        <v>5</v>
      </c>
      <c r="D181" s="35">
        <v>3</v>
      </c>
      <c r="E181" s="53" t="s">
        <v>127</v>
      </c>
      <c r="F181" s="37">
        <v>800</v>
      </c>
      <c r="G181" s="38">
        <f>G182</f>
        <v>0</v>
      </c>
    </row>
    <row r="182" spans="1:7" s="11" customFormat="1" ht="63" hidden="1">
      <c r="A182" s="52" t="s">
        <v>79</v>
      </c>
      <c r="B182" s="113" t="s">
        <v>189</v>
      </c>
      <c r="C182" s="35">
        <v>5</v>
      </c>
      <c r="D182" s="35">
        <v>3</v>
      </c>
      <c r="E182" s="53" t="s">
        <v>127</v>
      </c>
      <c r="F182" s="37">
        <v>810</v>
      </c>
      <c r="G182" s="38"/>
    </row>
    <row r="183" spans="1:7" s="11" customFormat="1" ht="15.75" hidden="1">
      <c r="A183" s="52" t="s">
        <v>128</v>
      </c>
      <c r="B183" s="113" t="s">
        <v>189</v>
      </c>
      <c r="C183" s="35">
        <v>5</v>
      </c>
      <c r="D183" s="35">
        <v>3</v>
      </c>
      <c r="E183" s="53" t="s">
        <v>129</v>
      </c>
      <c r="F183" s="37"/>
      <c r="G183" s="38">
        <f>G184+G186</f>
        <v>0</v>
      </c>
    </row>
    <row r="184" spans="1:7" s="11" customFormat="1" ht="31.5" hidden="1">
      <c r="A184" s="52" t="s">
        <v>25</v>
      </c>
      <c r="B184" s="113" t="s">
        <v>189</v>
      </c>
      <c r="C184" s="35">
        <v>5</v>
      </c>
      <c r="D184" s="35">
        <v>3</v>
      </c>
      <c r="E184" s="53" t="s">
        <v>129</v>
      </c>
      <c r="F184" s="37">
        <v>200</v>
      </c>
      <c r="G184" s="38">
        <f>G185</f>
        <v>0</v>
      </c>
    </row>
    <row r="185" spans="1:7" s="11" customFormat="1" ht="47.25" hidden="1">
      <c r="A185" s="52" t="s">
        <v>26</v>
      </c>
      <c r="B185" s="113" t="s">
        <v>189</v>
      </c>
      <c r="C185" s="35">
        <v>5</v>
      </c>
      <c r="D185" s="35">
        <v>3</v>
      </c>
      <c r="E185" s="53" t="s">
        <v>129</v>
      </c>
      <c r="F185" s="37">
        <v>240</v>
      </c>
      <c r="G185" s="38"/>
    </row>
    <row r="186" spans="1:7" s="11" customFormat="1" ht="15.75" hidden="1">
      <c r="A186" s="52" t="s">
        <v>27</v>
      </c>
      <c r="B186" s="113" t="s">
        <v>189</v>
      </c>
      <c r="C186" s="35">
        <v>5</v>
      </c>
      <c r="D186" s="35">
        <v>3</v>
      </c>
      <c r="E186" s="53" t="s">
        <v>129</v>
      </c>
      <c r="F186" s="37">
        <v>800</v>
      </c>
      <c r="G186" s="38">
        <f>G187</f>
        <v>0</v>
      </c>
    </row>
    <row r="187" spans="1:7" s="11" customFormat="1" ht="63" hidden="1">
      <c r="A187" s="52" t="s">
        <v>79</v>
      </c>
      <c r="B187" s="113" t="s">
        <v>189</v>
      </c>
      <c r="C187" s="35">
        <v>5</v>
      </c>
      <c r="D187" s="35">
        <v>3</v>
      </c>
      <c r="E187" s="53" t="s">
        <v>129</v>
      </c>
      <c r="F187" s="37">
        <v>810</v>
      </c>
      <c r="G187" s="38"/>
    </row>
    <row r="188" spans="1:7" s="11" customFormat="1" ht="31.5" hidden="1">
      <c r="A188" s="52" t="s">
        <v>130</v>
      </c>
      <c r="B188" s="113" t="s">
        <v>189</v>
      </c>
      <c r="C188" s="35">
        <v>5</v>
      </c>
      <c r="D188" s="35">
        <v>3</v>
      </c>
      <c r="E188" s="53" t="s">
        <v>131</v>
      </c>
      <c r="F188" s="37"/>
      <c r="G188" s="38">
        <f>G189+G191</f>
        <v>0</v>
      </c>
    </row>
    <row r="189" spans="1:7" s="11" customFormat="1" ht="31.5" hidden="1">
      <c r="A189" s="52" t="s">
        <v>25</v>
      </c>
      <c r="B189" s="113" t="s">
        <v>189</v>
      </c>
      <c r="C189" s="35">
        <v>5</v>
      </c>
      <c r="D189" s="35">
        <v>3</v>
      </c>
      <c r="E189" s="53" t="s">
        <v>131</v>
      </c>
      <c r="F189" s="37">
        <v>200</v>
      </c>
      <c r="G189" s="38">
        <f>G190</f>
        <v>0</v>
      </c>
    </row>
    <row r="190" spans="1:7" s="11" customFormat="1" ht="47.25" hidden="1">
      <c r="A190" s="52" t="s">
        <v>26</v>
      </c>
      <c r="B190" s="113" t="s">
        <v>189</v>
      </c>
      <c r="C190" s="35">
        <v>5</v>
      </c>
      <c r="D190" s="35">
        <v>3</v>
      </c>
      <c r="E190" s="53" t="s">
        <v>131</v>
      </c>
      <c r="F190" s="37">
        <v>240</v>
      </c>
      <c r="G190" s="38"/>
    </row>
    <row r="191" spans="1:7" s="11" customFormat="1" ht="15.75" hidden="1">
      <c r="A191" s="52" t="s">
        <v>27</v>
      </c>
      <c r="B191" s="113" t="s">
        <v>189</v>
      </c>
      <c r="C191" s="35">
        <v>5</v>
      </c>
      <c r="D191" s="35">
        <v>3</v>
      </c>
      <c r="E191" s="53" t="s">
        <v>131</v>
      </c>
      <c r="F191" s="37">
        <v>800</v>
      </c>
      <c r="G191" s="38">
        <f>G192</f>
        <v>0</v>
      </c>
    </row>
    <row r="192" spans="1:7" s="11" customFormat="1" ht="63" hidden="1">
      <c r="A192" s="52" t="s">
        <v>79</v>
      </c>
      <c r="B192" s="113" t="s">
        <v>189</v>
      </c>
      <c r="C192" s="35">
        <v>5</v>
      </c>
      <c r="D192" s="35">
        <v>3</v>
      </c>
      <c r="E192" s="53" t="s">
        <v>131</v>
      </c>
      <c r="F192" s="37">
        <v>810</v>
      </c>
      <c r="G192" s="38"/>
    </row>
    <row r="193" spans="1:7" s="11" customFormat="1" ht="15.75" hidden="1">
      <c r="A193" s="44" t="s">
        <v>132</v>
      </c>
      <c r="B193" s="113" t="s">
        <v>189</v>
      </c>
      <c r="C193" s="29">
        <v>7</v>
      </c>
      <c r="D193" s="29">
        <v>7</v>
      </c>
      <c r="E193" s="53"/>
      <c r="F193" s="37"/>
      <c r="G193" s="38">
        <f>G194+G198</f>
        <v>0</v>
      </c>
    </row>
    <row r="194" spans="1:7" s="11" customFormat="1" ht="47.25" hidden="1">
      <c r="A194" s="52" t="s">
        <v>133</v>
      </c>
      <c r="B194" s="113" t="s">
        <v>189</v>
      </c>
      <c r="C194" s="35">
        <v>7</v>
      </c>
      <c r="D194" s="35">
        <v>7</v>
      </c>
      <c r="E194" s="53" t="s">
        <v>134</v>
      </c>
      <c r="F194" s="37"/>
      <c r="G194" s="38">
        <f>G195</f>
        <v>0</v>
      </c>
    </row>
    <row r="195" spans="1:7" s="11" customFormat="1" ht="47.25" hidden="1">
      <c r="A195" s="52" t="s">
        <v>135</v>
      </c>
      <c r="B195" s="113" t="s">
        <v>189</v>
      </c>
      <c r="C195" s="35">
        <v>7</v>
      </c>
      <c r="D195" s="35">
        <v>7</v>
      </c>
      <c r="E195" s="53" t="s">
        <v>136</v>
      </c>
      <c r="F195" s="37"/>
      <c r="G195" s="38">
        <f>G196</f>
        <v>0</v>
      </c>
    </row>
    <row r="196" spans="1:7" s="11" customFormat="1" ht="31.5" hidden="1">
      <c r="A196" s="52" t="s">
        <v>25</v>
      </c>
      <c r="B196" s="113" t="s">
        <v>189</v>
      </c>
      <c r="C196" s="35">
        <v>7</v>
      </c>
      <c r="D196" s="35">
        <v>7</v>
      </c>
      <c r="E196" s="53" t="s">
        <v>136</v>
      </c>
      <c r="F196" s="37">
        <v>200</v>
      </c>
      <c r="G196" s="38">
        <f>G197</f>
        <v>0</v>
      </c>
    </row>
    <row r="197" spans="1:7" s="11" customFormat="1" ht="47.25" hidden="1">
      <c r="A197" s="52" t="s">
        <v>26</v>
      </c>
      <c r="B197" s="113" t="s">
        <v>189</v>
      </c>
      <c r="C197" s="35">
        <v>7</v>
      </c>
      <c r="D197" s="35">
        <v>7</v>
      </c>
      <c r="E197" s="53" t="s">
        <v>136</v>
      </c>
      <c r="F197" s="37">
        <v>240</v>
      </c>
      <c r="G197" s="38"/>
    </row>
    <row r="198" spans="1:7" s="11" customFormat="1" ht="15.75" hidden="1">
      <c r="A198" s="52" t="s">
        <v>13</v>
      </c>
      <c r="B198" s="113" t="s">
        <v>189</v>
      </c>
      <c r="C198" s="35">
        <v>7</v>
      </c>
      <c r="D198" s="35">
        <v>7</v>
      </c>
      <c r="E198" s="53" t="s">
        <v>14</v>
      </c>
      <c r="F198" s="37"/>
      <c r="G198" s="38">
        <f>G199</f>
        <v>0</v>
      </c>
    </row>
    <row r="199" spans="1:7" s="11" customFormat="1" ht="31.5" hidden="1">
      <c r="A199" s="52" t="s">
        <v>137</v>
      </c>
      <c r="B199" s="113" t="s">
        <v>189</v>
      </c>
      <c r="C199" s="35">
        <v>7</v>
      </c>
      <c r="D199" s="35">
        <v>7</v>
      </c>
      <c r="E199" s="53" t="s">
        <v>138</v>
      </c>
      <c r="F199" s="37"/>
      <c r="G199" s="32">
        <f>G200</f>
        <v>0</v>
      </c>
    </row>
    <row r="200" spans="1:7" s="11" customFormat="1" ht="31.5" hidden="1">
      <c r="A200" s="52" t="s">
        <v>25</v>
      </c>
      <c r="B200" s="113" t="s">
        <v>189</v>
      </c>
      <c r="C200" s="35">
        <v>7</v>
      </c>
      <c r="D200" s="35">
        <v>7</v>
      </c>
      <c r="E200" s="53" t="s">
        <v>138</v>
      </c>
      <c r="F200" s="37">
        <v>200</v>
      </c>
      <c r="G200" s="38">
        <f>G201</f>
        <v>0</v>
      </c>
    </row>
    <row r="201" spans="1:7" s="11" customFormat="1" ht="47.25" hidden="1">
      <c r="A201" s="52" t="s">
        <v>26</v>
      </c>
      <c r="B201" s="113" t="s">
        <v>189</v>
      </c>
      <c r="C201" s="35">
        <v>7</v>
      </c>
      <c r="D201" s="35">
        <v>7</v>
      </c>
      <c r="E201" s="53" t="s">
        <v>138</v>
      </c>
      <c r="F201" s="37">
        <v>240</v>
      </c>
      <c r="G201" s="38"/>
    </row>
    <row r="202" spans="1:7" s="11" customFormat="1" ht="15.75">
      <c r="A202" s="44" t="s">
        <v>139</v>
      </c>
      <c r="B202" s="112" t="s">
        <v>189</v>
      </c>
      <c r="C202" s="29">
        <v>8</v>
      </c>
      <c r="D202" s="29" t="s">
        <v>11</v>
      </c>
      <c r="E202" s="45" t="s">
        <v>11</v>
      </c>
      <c r="F202" s="31" t="s">
        <v>11</v>
      </c>
      <c r="G202" s="32">
        <f>G203</f>
        <v>8035.2999999999993</v>
      </c>
    </row>
    <row r="203" spans="1:7" s="11" customFormat="1" ht="15.75">
      <c r="A203" s="44" t="s">
        <v>140</v>
      </c>
      <c r="B203" s="112" t="s">
        <v>189</v>
      </c>
      <c r="C203" s="29">
        <v>8</v>
      </c>
      <c r="D203" s="29">
        <v>1</v>
      </c>
      <c r="E203" s="45" t="s">
        <v>11</v>
      </c>
      <c r="F203" s="31" t="s">
        <v>11</v>
      </c>
      <c r="G203" s="32">
        <f>G204</f>
        <v>8035.2999999999993</v>
      </c>
    </row>
    <row r="204" spans="1:7" s="11" customFormat="1" ht="51" customHeight="1">
      <c r="A204" s="116" t="s">
        <v>141</v>
      </c>
      <c r="B204" s="113" t="s">
        <v>189</v>
      </c>
      <c r="C204" s="35">
        <v>8</v>
      </c>
      <c r="D204" s="35">
        <v>1</v>
      </c>
      <c r="E204" s="53" t="s">
        <v>142</v>
      </c>
      <c r="F204" s="37" t="s">
        <v>11</v>
      </c>
      <c r="G204" s="38">
        <f>G208+G218+G221</f>
        <v>8035.2999999999993</v>
      </c>
    </row>
    <row r="205" spans="1:7" s="11" customFormat="1" ht="78" hidden="1" customHeight="1">
      <c r="A205" s="116" t="s">
        <v>180</v>
      </c>
      <c r="B205" s="113" t="s">
        <v>189</v>
      </c>
      <c r="C205" s="35">
        <v>8</v>
      </c>
      <c r="D205" s="35">
        <v>1</v>
      </c>
      <c r="E205" s="53" t="s">
        <v>143</v>
      </c>
      <c r="F205" s="37"/>
      <c r="G205" s="38">
        <f>G206</f>
        <v>0</v>
      </c>
    </row>
    <row r="206" spans="1:7" s="11" customFormat="1" ht="31.5" hidden="1">
      <c r="A206" s="52" t="s">
        <v>25</v>
      </c>
      <c r="B206" s="113" t="s">
        <v>189</v>
      </c>
      <c r="C206" s="35">
        <v>8</v>
      </c>
      <c r="D206" s="35">
        <v>1</v>
      </c>
      <c r="E206" s="53" t="s">
        <v>143</v>
      </c>
      <c r="F206" s="37">
        <v>200</v>
      </c>
      <c r="G206" s="38">
        <f>G207</f>
        <v>0</v>
      </c>
    </row>
    <row r="207" spans="1:7" s="11" customFormat="1" ht="47.25" hidden="1">
      <c r="A207" s="52" t="s">
        <v>26</v>
      </c>
      <c r="B207" s="113" t="s">
        <v>189</v>
      </c>
      <c r="C207" s="35">
        <v>8</v>
      </c>
      <c r="D207" s="35">
        <v>1</v>
      </c>
      <c r="E207" s="53" t="s">
        <v>143</v>
      </c>
      <c r="F207" s="37">
        <v>240</v>
      </c>
      <c r="G207" s="38">
        <v>0</v>
      </c>
    </row>
    <row r="208" spans="1:7" s="11" customFormat="1" ht="47.25" customHeight="1">
      <c r="A208" s="116" t="s">
        <v>144</v>
      </c>
      <c r="B208" s="113" t="s">
        <v>189</v>
      </c>
      <c r="C208" s="35">
        <v>8</v>
      </c>
      <c r="D208" s="35">
        <v>1</v>
      </c>
      <c r="E208" s="53" t="s">
        <v>145</v>
      </c>
      <c r="F208" s="37"/>
      <c r="G208" s="38">
        <f>G209+G211+G213</f>
        <v>6511.1999999999989</v>
      </c>
    </row>
    <row r="209" spans="1:7" s="11" customFormat="1" ht="78.75">
      <c r="A209" s="52" t="s">
        <v>17</v>
      </c>
      <c r="B209" s="113" t="s">
        <v>189</v>
      </c>
      <c r="C209" s="22">
        <v>8</v>
      </c>
      <c r="D209" s="23">
        <v>1</v>
      </c>
      <c r="E209" s="24" t="s">
        <v>145</v>
      </c>
      <c r="F209" s="25">
        <v>100</v>
      </c>
      <c r="G209" s="26">
        <f>G210</f>
        <v>4502.8999999999996</v>
      </c>
    </row>
    <row r="210" spans="1:7" s="11" customFormat="1" ht="15.75">
      <c r="A210" s="80" t="s">
        <v>146</v>
      </c>
      <c r="B210" s="113" t="s">
        <v>189</v>
      </c>
      <c r="C210" s="22">
        <v>8</v>
      </c>
      <c r="D210" s="23">
        <v>1</v>
      </c>
      <c r="E210" s="24" t="s">
        <v>145</v>
      </c>
      <c r="F210" s="25">
        <v>110</v>
      </c>
      <c r="G210" s="140">
        <v>4502.8999999999996</v>
      </c>
    </row>
    <row r="211" spans="1:7" s="11" customFormat="1" ht="31.5">
      <c r="A211" s="21" t="s">
        <v>25</v>
      </c>
      <c r="B211" s="113" t="s">
        <v>189</v>
      </c>
      <c r="C211" s="34">
        <v>8</v>
      </c>
      <c r="D211" s="35">
        <v>1</v>
      </c>
      <c r="E211" s="24" t="s">
        <v>145</v>
      </c>
      <c r="F211" s="37">
        <v>200</v>
      </c>
      <c r="G211" s="38">
        <f>G212</f>
        <v>1926.4</v>
      </c>
    </row>
    <row r="212" spans="1:7" s="11" customFormat="1" ht="30" customHeight="1">
      <c r="A212" s="52" t="s">
        <v>26</v>
      </c>
      <c r="B212" s="113" t="s">
        <v>189</v>
      </c>
      <c r="C212" s="40">
        <v>8</v>
      </c>
      <c r="D212" s="41">
        <v>1</v>
      </c>
      <c r="E212" s="24" t="s">
        <v>145</v>
      </c>
      <c r="F212" s="42">
        <v>240</v>
      </c>
      <c r="G212" s="141">
        <v>1926.4</v>
      </c>
    </row>
    <row r="213" spans="1:7" s="11" customFormat="1" ht="15.75">
      <c r="A213" s="52" t="s">
        <v>27</v>
      </c>
      <c r="B213" s="113" t="s">
        <v>189</v>
      </c>
      <c r="C213" s="22">
        <v>8</v>
      </c>
      <c r="D213" s="23">
        <v>1</v>
      </c>
      <c r="E213" s="24" t="s">
        <v>145</v>
      </c>
      <c r="F213" s="25">
        <v>800</v>
      </c>
      <c r="G213" s="26">
        <f>G214</f>
        <v>81.900000000000006</v>
      </c>
    </row>
    <row r="214" spans="1:7" s="11" customFormat="1" ht="15.75">
      <c r="A214" s="52" t="s">
        <v>28</v>
      </c>
      <c r="B214" s="113" t="s">
        <v>189</v>
      </c>
      <c r="C214" s="22">
        <v>8</v>
      </c>
      <c r="D214" s="23">
        <v>1</v>
      </c>
      <c r="E214" s="24" t="s">
        <v>145</v>
      </c>
      <c r="F214" s="25">
        <v>850</v>
      </c>
      <c r="G214" s="140">
        <v>81.900000000000006</v>
      </c>
    </row>
    <row r="215" spans="1:7" s="11" customFormat="1" ht="31.5" hidden="1">
      <c r="A215" s="52" t="s">
        <v>35</v>
      </c>
      <c r="B215" s="113" t="s">
        <v>189</v>
      </c>
      <c r="C215" s="22">
        <v>8</v>
      </c>
      <c r="D215" s="23">
        <v>1</v>
      </c>
      <c r="E215" s="24" t="s">
        <v>36</v>
      </c>
      <c r="F215" s="25"/>
      <c r="G215" s="26">
        <f>G216</f>
        <v>0</v>
      </c>
    </row>
    <row r="216" spans="1:7" s="11" customFormat="1" ht="15.75" hidden="1">
      <c r="A216" s="21" t="s">
        <v>37</v>
      </c>
      <c r="B216" s="113" t="s">
        <v>189</v>
      </c>
      <c r="C216" s="22">
        <v>8</v>
      </c>
      <c r="D216" s="23">
        <v>1</v>
      </c>
      <c r="E216" s="24" t="s">
        <v>36</v>
      </c>
      <c r="F216" s="25">
        <v>500</v>
      </c>
      <c r="G216" s="26">
        <f>G217</f>
        <v>0</v>
      </c>
    </row>
    <row r="217" spans="1:7" s="11" customFormat="1" ht="15.75" hidden="1">
      <c r="A217" s="21" t="s">
        <v>38</v>
      </c>
      <c r="B217" s="113" t="s">
        <v>189</v>
      </c>
      <c r="C217" s="34">
        <v>8</v>
      </c>
      <c r="D217" s="35">
        <v>1</v>
      </c>
      <c r="E217" s="24" t="s">
        <v>36</v>
      </c>
      <c r="F217" s="37">
        <v>540</v>
      </c>
      <c r="G217" s="38"/>
    </row>
    <row r="218" spans="1:7" s="11" customFormat="1" ht="78.75">
      <c r="A218" s="21" t="s">
        <v>182</v>
      </c>
      <c r="B218" s="113" t="s">
        <v>189</v>
      </c>
      <c r="C218" s="34">
        <v>8</v>
      </c>
      <c r="D218" s="35">
        <v>1</v>
      </c>
      <c r="E218" s="24" t="s">
        <v>147</v>
      </c>
      <c r="F218" s="37"/>
      <c r="G218" s="38">
        <f>G219</f>
        <v>1508.1</v>
      </c>
    </row>
    <row r="219" spans="1:7" s="11" customFormat="1" ht="78.75">
      <c r="A219" s="52" t="s">
        <v>17</v>
      </c>
      <c r="B219" s="113" t="s">
        <v>189</v>
      </c>
      <c r="C219" s="34">
        <v>8</v>
      </c>
      <c r="D219" s="35">
        <v>1</v>
      </c>
      <c r="E219" s="24" t="s">
        <v>147</v>
      </c>
      <c r="F219" s="37">
        <v>100</v>
      </c>
      <c r="G219" s="38">
        <f>G220</f>
        <v>1508.1</v>
      </c>
    </row>
    <row r="220" spans="1:7" s="11" customFormat="1" ht="15.75">
      <c r="A220" s="80" t="s">
        <v>146</v>
      </c>
      <c r="B220" s="113" t="s">
        <v>189</v>
      </c>
      <c r="C220" s="34">
        <v>8</v>
      </c>
      <c r="D220" s="35">
        <v>1</v>
      </c>
      <c r="E220" s="24" t="s">
        <v>147</v>
      </c>
      <c r="F220" s="37">
        <v>110</v>
      </c>
      <c r="G220" s="38">
        <v>1508.1</v>
      </c>
    </row>
    <row r="221" spans="1:7" s="11" customFormat="1" ht="78.75">
      <c r="A221" s="21" t="s">
        <v>182</v>
      </c>
      <c r="B221" s="113" t="s">
        <v>189</v>
      </c>
      <c r="C221" s="34">
        <v>8</v>
      </c>
      <c r="D221" s="35">
        <v>1</v>
      </c>
      <c r="E221" s="24" t="s">
        <v>167</v>
      </c>
      <c r="F221" s="37"/>
      <c r="G221" s="38">
        <f>G222</f>
        <v>16</v>
      </c>
    </row>
    <row r="222" spans="1:7" s="11" customFormat="1" ht="78.75">
      <c r="A222" s="52" t="s">
        <v>17</v>
      </c>
      <c r="B222" s="113" t="s">
        <v>189</v>
      </c>
      <c r="C222" s="34">
        <v>8</v>
      </c>
      <c r="D222" s="35">
        <v>1</v>
      </c>
      <c r="E222" s="24" t="s">
        <v>167</v>
      </c>
      <c r="F222" s="37">
        <v>100</v>
      </c>
      <c r="G222" s="38">
        <f>G223</f>
        <v>16</v>
      </c>
    </row>
    <row r="223" spans="1:7" s="11" customFormat="1" ht="15.75">
      <c r="A223" s="80" t="s">
        <v>146</v>
      </c>
      <c r="B223" s="113" t="s">
        <v>189</v>
      </c>
      <c r="C223" s="34">
        <v>8</v>
      </c>
      <c r="D223" s="35">
        <v>1</v>
      </c>
      <c r="E223" s="24" t="s">
        <v>167</v>
      </c>
      <c r="F223" s="37">
        <v>110</v>
      </c>
      <c r="G223" s="139">
        <v>16</v>
      </c>
    </row>
    <row r="224" spans="1:7" s="11" customFormat="1" ht="15.75">
      <c r="A224" s="27" t="s">
        <v>148</v>
      </c>
      <c r="B224" s="112" t="s">
        <v>189</v>
      </c>
      <c r="C224" s="28">
        <v>10</v>
      </c>
      <c r="D224" s="35"/>
      <c r="E224" s="24"/>
      <c r="F224" s="37"/>
      <c r="G224" s="32">
        <f>G225</f>
        <v>108.9</v>
      </c>
    </row>
    <row r="225" spans="1:7" s="11" customFormat="1" ht="15.75">
      <c r="A225" s="27" t="s">
        <v>149</v>
      </c>
      <c r="B225" s="112" t="s">
        <v>189</v>
      </c>
      <c r="C225" s="28">
        <v>10</v>
      </c>
      <c r="D225" s="29">
        <v>1</v>
      </c>
      <c r="E225" s="30" t="s">
        <v>11</v>
      </c>
      <c r="F225" s="31" t="s">
        <v>11</v>
      </c>
      <c r="G225" s="32">
        <f>G226</f>
        <v>108.9</v>
      </c>
    </row>
    <row r="226" spans="1:7" s="11" customFormat="1" ht="15.75">
      <c r="A226" s="81" t="s">
        <v>150</v>
      </c>
      <c r="B226" s="113" t="s">
        <v>189</v>
      </c>
      <c r="C226" s="40">
        <v>10</v>
      </c>
      <c r="D226" s="41">
        <v>1</v>
      </c>
      <c r="E226" s="54" t="s">
        <v>14</v>
      </c>
      <c r="F226" s="42" t="s">
        <v>11</v>
      </c>
      <c r="G226" s="43">
        <f>G227</f>
        <v>108.9</v>
      </c>
    </row>
    <row r="227" spans="1:7" s="11" customFormat="1" ht="47.25">
      <c r="A227" s="21" t="s">
        <v>151</v>
      </c>
      <c r="B227" s="113" t="s">
        <v>189</v>
      </c>
      <c r="C227" s="22">
        <v>10</v>
      </c>
      <c r="D227" s="23">
        <v>1</v>
      </c>
      <c r="E227" s="24" t="s">
        <v>152</v>
      </c>
      <c r="F227" s="25" t="s">
        <v>11</v>
      </c>
      <c r="G227" s="26">
        <f>G228</f>
        <v>108.9</v>
      </c>
    </row>
    <row r="228" spans="1:7" s="11" customFormat="1" ht="20.100000000000001" customHeight="1">
      <c r="A228" s="33" t="s">
        <v>153</v>
      </c>
      <c r="B228" s="113" t="s">
        <v>189</v>
      </c>
      <c r="C228" s="34">
        <v>10</v>
      </c>
      <c r="D228" s="35">
        <v>1</v>
      </c>
      <c r="E228" s="24" t="s">
        <v>152</v>
      </c>
      <c r="F228" s="37">
        <v>300</v>
      </c>
      <c r="G228" s="38">
        <f>G229</f>
        <v>108.9</v>
      </c>
    </row>
    <row r="229" spans="1:7" s="11" customFormat="1" ht="31.5">
      <c r="A229" s="128" t="s">
        <v>181</v>
      </c>
      <c r="B229" s="113" t="s">
        <v>189</v>
      </c>
      <c r="C229" s="34">
        <v>10</v>
      </c>
      <c r="D229" s="35">
        <v>1</v>
      </c>
      <c r="E229" s="53" t="s">
        <v>152</v>
      </c>
      <c r="F229" s="37">
        <v>320</v>
      </c>
      <c r="G229" s="38">
        <v>108.9</v>
      </c>
    </row>
    <row r="230" spans="1:7" s="11" customFormat="1" ht="15.75" hidden="1">
      <c r="A230" s="44" t="s">
        <v>154</v>
      </c>
      <c r="B230" s="44"/>
      <c r="C230" s="29">
        <v>11</v>
      </c>
      <c r="D230" s="29" t="s">
        <v>11</v>
      </c>
      <c r="E230" s="45" t="s">
        <v>11</v>
      </c>
      <c r="F230" s="31" t="s">
        <v>11</v>
      </c>
      <c r="G230" s="32">
        <f>G231</f>
        <v>0</v>
      </c>
    </row>
    <row r="231" spans="1:7" s="11" customFormat="1" ht="31.5" hidden="1">
      <c r="A231" s="44" t="s">
        <v>159</v>
      </c>
      <c r="B231" s="44"/>
      <c r="C231" s="29">
        <v>11</v>
      </c>
      <c r="D231" s="29">
        <v>5</v>
      </c>
      <c r="E231" s="45" t="s">
        <v>11</v>
      </c>
      <c r="F231" s="31" t="s">
        <v>11</v>
      </c>
      <c r="G231" s="32">
        <f>G232+G240</f>
        <v>0</v>
      </c>
    </row>
    <row r="232" spans="1:7" s="11" customFormat="1" ht="47.25" hidden="1">
      <c r="A232" s="52" t="s">
        <v>160</v>
      </c>
      <c r="B232" s="52"/>
      <c r="C232" s="35">
        <v>11</v>
      </c>
      <c r="D232" s="35">
        <v>5</v>
      </c>
      <c r="E232" s="53" t="s">
        <v>155</v>
      </c>
      <c r="F232" s="31"/>
      <c r="G232" s="32">
        <f>G233</f>
        <v>0</v>
      </c>
    </row>
    <row r="233" spans="1:7" s="11" customFormat="1" ht="63" hidden="1">
      <c r="A233" s="52" t="s">
        <v>161</v>
      </c>
      <c r="B233" s="52"/>
      <c r="C233" s="35">
        <v>11</v>
      </c>
      <c r="D233" s="35">
        <v>5</v>
      </c>
      <c r="E233" s="53" t="s">
        <v>156</v>
      </c>
      <c r="F233" s="37" t="s">
        <v>11</v>
      </c>
      <c r="G233" s="38">
        <f>G234+G236+G238</f>
        <v>0</v>
      </c>
    </row>
    <row r="234" spans="1:7" s="11" customFormat="1" ht="78.75" hidden="1">
      <c r="A234" s="52" t="s">
        <v>17</v>
      </c>
      <c r="B234" s="52"/>
      <c r="C234" s="35">
        <v>11</v>
      </c>
      <c r="D234" s="35">
        <v>5</v>
      </c>
      <c r="E234" s="53" t="s">
        <v>156</v>
      </c>
      <c r="F234" s="37">
        <v>100</v>
      </c>
      <c r="G234" s="38">
        <f>G235</f>
        <v>0</v>
      </c>
    </row>
    <row r="235" spans="1:7" s="11" customFormat="1" ht="15.75" hidden="1">
      <c r="A235" s="80" t="s">
        <v>146</v>
      </c>
      <c r="B235" s="111"/>
      <c r="C235" s="22">
        <v>11</v>
      </c>
      <c r="D235" s="23">
        <v>5</v>
      </c>
      <c r="E235" s="24" t="s">
        <v>156</v>
      </c>
      <c r="F235" s="25">
        <v>110</v>
      </c>
      <c r="G235" s="26"/>
    </row>
    <row r="236" spans="1:7" s="11" customFormat="1" ht="31.5" hidden="1">
      <c r="A236" s="21" t="s">
        <v>25</v>
      </c>
      <c r="B236" s="21"/>
      <c r="C236" s="22">
        <v>11</v>
      </c>
      <c r="D236" s="23">
        <v>5</v>
      </c>
      <c r="E236" s="24" t="s">
        <v>156</v>
      </c>
      <c r="F236" s="25">
        <v>200</v>
      </c>
      <c r="G236" s="26">
        <f>G237</f>
        <v>0</v>
      </c>
    </row>
    <row r="237" spans="1:7" s="11" customFormat="1" ht="47.25" hidden="1">
      <c r="A237" s="33" t="s">
        <v>26</v>
      </c>
      <c r="B237" s="21"/>
      <c r="C237" s="22">
        <v>11</v>
      </c>
      <c r="D237" s="23">
        <v>5</v>
      </c>
      <c r="E237" s="24" t="s">
        <v>156</v>
      </c>
      <c r="F237" s="37">
        <v>240</v>
      </c>
      <c r="G237" s="38">
        <v>0</v>
      </c>
    </row>
    <row r="238" spans="1:7" s="11" customFormat="1" ht="15.75" hidden="1">
      <c r="A238" s="39" t="s">
        <v>27</v>
      </c>
      <c r="B238" s="39"/>
      <c r="C238" s="22">
        <v>11</v>
      </c>
      <c r="D238" s="23">
        <v>5</v>
      </c>
      <c r="E238" s="24" t="s">
        <v>156</v>
      </c>
      <c r="F238" s="42">
        <v>800</v>
      </c>
      <c r="G238" s="43">
        <f>G239</f>
        <v>0</v>
      </c>
    </row>
    <row r="239" spans="1:7" s="11" customFormat="1" ht="15.75" hidden="1">
      <c r="A239" s="52" t="s">
        <v>28</v>
      </c>
      <c r="B239" s="52"/>
      <c r="C239" s="35">
        <v>11</v>
      </c>
      <c r="D239" s="35">
        <v>5</v>
      </c>
      <c r="E239" s="24" t="s">
        <v>156</v>
      </c>
      <c r="F239" s="37">
        <v>850</v>
      </c>
      <c r="G239" s="38"/>
    </row>
    <row r="240" spans="1:7" s="11" customFormat="1" ht="15.75" hidden="1">
      <c r="A240" s="52" t="s">
        <v>13</v>
      </c>
      <c r="B240" s="52"/>
      <c r="C240" s="35">
        <v>11</v>
      </c>
      <c r="D240" s="35">
        <v>5</v>
      </c>
      <c r="E240" s="53" t="s">
        <v>14</v>
      </c>
      <c r="F240" s="31"/>
      <c r="G240" s="32">
        <f>G241</f>
        <v>0</v>
      </c>
    </row>
    <row r="241" spans="1:7" s="11" customFormat="1" ht="31.5" hidden="1">
      <c r="A241" s="21" t="s">
        <v>157</v>
      </c>
      <c r="B241" s="21"/>
      <c r="C241" s="35">
        <v>11</v>
      </c>
      <c r="D241" s="35">
        <v>5</v>
      </c>
      <c r="E241" s="53" t="s">
        <v>158</v>
      </c>
      <c r="F241" s="37" t="s">
        <v>11</v>
      </c>
      <c r="G241" s="38">
        <f>G242+G244+G246</f>
        <v>0</v>
      </c>
    </row>
    <row r="242" spans="1:7" s="11" customFormat="1" ht="78.75" hidden="1">
      <c r="A242" s="52" t="s">
        <v>17</v>
      </c>
      <c r="B242" s="52"/>
      <c r="C242" s="35">
        <v>11</v>
      </c>
      <c r="D242" s="35">
        <v>5</v>
      </c>
      <c r="E242" s="53" t="s">
        <v>158</v>
      </c>
      <c r="F242" s="37">
        <v>100</v>
      </c>
      <c r="G242" s="38">
        <f>G243</f>
        <v>0</v>
      </c>
    </row>
    <row r="243" spans="1:7" s="11" customFormat="1" ht="15.75" hidden="1">
      <c r="A243" s="80" t="s">
        <v>146</v>
      </c>
      <c r="B243" s="111"/>
      <c r="C243" s="22">
        <v>11</v>
      </c>
      <c r="D243" s="23">
        <v>5</v>
      </c>
      <c r="E243" s="53" t="s">
        <v>158</v>
      </c>
      <c r="F243" s="25">
        <v>110</v>
      </c>
      <c r="G243" s="26"/>
    </row>
    <row r="244" spans="1:7" s="11" customFormat="1" ht="31.5" hidden="1">
      <c r="A244" s="21" t="s">
        <v>25</v>
      </c>
      <c r="B244" s="21"/>
      <c r="C244" s="22">
        <v>11</v>
      </c>
      <c r="D244" s="23">
        <v>5</v>
      </c>
      <c r="E244" s="53" t="s">
        <v>158</v>
      </c>
      <c r="F244" s="25">
        <v>200</v>
      </c>
      <c r="G244" s="26">
        <f>G245</f>
        <v>0</v>
      </c>
    </row>
    <row r="245" spans="1:7" s="11" customFormat="1" ht="47.25" hidden="1">
      <c r="A245" s="33" t="s">
        <v>26</v>
      </c>
      <c r="B245" s="21"/>
      <c r="C245" s="22">
        <v>11</v>
      </c>
      <c r="D245" s="23">
        <v>5</v>
      </c>
      <c r="E245" s="53" t="s">
        <v>158</v>
      </c>
      <c r="F245" s="37">
        <v>240</v>
      </c>
      <c r="G245" s="38"/>
    </row>
    <row r="246" spans="1:7" s="11" customFormat="1" ht="15.75" hidden="1">
      <c r="A246" s="39" t="s">
        <v>27</v>
      </c>
      <c r="B246" s="39"/>
      <c r="C246" s="22">
        <v>11</v>
      </c>
      <c r="D246" s="23">
        <v>5</v>
      </c>
      <c r="E246" s="53" t="s">
        <v>158</v>
      </c>
      <c r="F246" s="42">
        <v>800</v>
      </c>
      <c r="G246" s="43">
        <f>G247</f>
        <v>0</v>
      </c>
    </row>
    <row r="247" spans="1:7" s="11" customFormat="1" ht="15.75" hidden="1">
      <c r="A247" s="52" t="s">
        <v>28</v>
      </c>
      <c r="B247" s="52"/>
      <c r="C247" s="35">
        <v>11</v>
      </c>
      <c r="D247" s="35">
        <v>5</v>
      </c>
      <c r="E247" s="53" t="s">
        <v>158</v>
      </c>
      <c r="F247" s="37">
        <v>850</v>
      </c>
      <c r="G247" s="38"/>
    </row>
    <row r="248" spans="1:7" s="11" customFormat="1" ht="15.75" hidden="1">
      <c r="A248" s="44" t="s">
        <v>162</v>
      </c>
      <c r="B248" s="44"/>
      <c r="C248" s="29">
        <v>99</v>
      </c>
      <c r="D248" s="29"/>
      <c r="E248" s="45" t="s">
        <v>11</v>
      </c>
      <c r="F248" s="31" t="s">
        <v>11</v>
      </c>
      <c r="G248" s="32">
        <f>G249</f>
        <v>0</v>
      </c>
    </row>
    <row r="249" spans="1:7" s="11" customFormat="1" ht="15.75" hidden="1">
      <c r="A249" s="52" t="s">
        <v>162</v>
      </c>
      <c r="B249" s="52"/>
      <c r="C249" s="35">
        <v>99</v>
      </c>
      <c r="D249" s="35">
        <v>99</v>
      </c>
      <c r="E249" s="53"/>
      <c r="F249" s="37"/>
      <c r="G249" s="38">
        <f>G250</f>
        <v>0</v>
      </c>
    </row>
    <row r="250" spans="1:7" s="11" customFormat="1" ht="15.75" hidden="1">
      <c r="A250" s="52" t="s">
        <v>13</v>
      </c>
      <c r="B250" s="52"/>
      <c r="C250" s="35">
        <v>99</v>
      </c>
      <c r="D250" s="35">
        <v>99</v>
      </c>
      <c r="E250" s="53" t="s">
        <v>14</v>
      </c>
      <c r="F250" s="37"/>
      <c r="G250" s="38">
        <f>G251</f>
        <v>0</v>
      </c>
    </row>
    <row r="251" spans="1:7" s="11" customFormat="1" ht="15.75" hidden="1">
      <c r="A251" s="52" t="s">
        <v>162</v>
      </c>
      <c r="B251" s="52"/>
      <c r="C251" s="35">
        <v>99</v>
      </c>
      <c r="D251" s="35">
        <v>99</v>
      </c>
      <c r="E251" s="53" t="s">
        <v>163</v>
      </c>
      <c r="F251" s="37"/>
      <c r="G251" s="38">
        <f>G252</f>
        <v>0</v>
      </c>
    </row>
    <row r="252" spans="1:7" s="11" customFormat="1" ht="15.75" hidden="1">
      <c r="A252" s="52" t="s">
        <v>162</v>
      </c>
      <c r="B252" s="52"/>
      <c r="C252" s="35">
        <v>99</v>
      </c>
      <c r="D252" s="35">
        <v>99</v>
      </c>
      <c r="E252" s="53" t="s">
        <v>163</v>
      </c>
      <c r="F252" s="37">
        <v>900</v>
      </c>
      <c r="G252" s="38">
        <f>G253</f>
        <v>0</v>
      </c>
    </row>
    <row r="253" spans="1:7" s="11" customFormat="1" ht="15.75" hidden="1">
      <c r="A253" s="52" t="s">
        <v>162</v>
      </c>
      <c r="B253" s="52"/>
      <c r="C253" s="35">
        <v>99</v>
      </c>
      <c r="D253" s="35">
        <v>99</v>
      </c>
      <c r="E253" s="53" t="s">
        <v>163</v>
      </c>
      <c r="F253" s="37">
        <v>990</v>
      </c>
      <c r="G253" s="38"/>
    </row>
    <row r="254" spans="1:7" s="11" customFormat="1" ht="18.75" customHeight="1">
      <c r="A254" s="82" t="s">
        <v>164</v>
      </c>
      <c r="B254" s="83"/>
      <c r="C254" s="83"/>
      <c r="D254" s="83"/>
      <c r="E254" s="84"/>
      <c r="F254" s="85"/>
      <c r="G254" s="32">
        <f>G12+G71+G78+G96+G127+G202+G224</f>
        <v>20583.300000000003</v>
      </c>
    </row>
    <row r="255" spans="1:7" s="11" customFormat="1" ht="15.75">
      <c r="A255" s="5"/>
      <c r="B255" s="5"/>
      <c r="C255" s="6"/>
      <c r="D255" s="6"/>
      <c r="E255" s="7"/>
      <c r="F255" s="8"/>
      <c r="G255" s="9"/>
    </row>
    <row r="256" spans="1:7" s="11" customFormat="1"/>
    <row r="258" spans="7:7">
      <c r="G258" s="10"/>
    </row>
    <row r="259" spans="7:7">
      <c r="G259" s="10"/>
    </row>
  </sheetData>
  <mergeCells count="6">
    <mergeCell ref="A8:G8"/>
    <mergeCell ref="F1:G1"/>
    <mergeCell ref="E2:G2"/>
    <mergeCell ref="E3:G3"/>
    <mergeCell ref="A5:G5"/>
    <mergeCell ref="F7:G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 табл.1</vt:lpstr>
      <vt:lpstr>Прил.6 табл.1</vt:lpstr>
      <vt:lpstr>Прил.7 табл.1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2018-12-20T04:55:45Z</dcterms:modified>
</cp:coreProperties>
</file>