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1835" tabRatio="958" activeTab="5"/>
  </bookViews>
  <sheets>
    <sheet name="Приложение 5" sheetId="1" r:id="rId1"/>
    <sheet name="Приложение 6" sheetId="3" r:id="rId2"/>
    <sheet name="Приложение 7" sheetId="24" r:id="rId3"/>
    <sheet name="Приложение 8" sheetId="8" r:id="rId4"/>
    <sheet name="Приложение 9" sheetId="14" r:id="rId5"/>
    <sheet name="Приложение 10" sheetId="16" r:id="rId6"/>
    <sheet name="Приложение 11" sheetId="17" r:id="rId7"/>
  </sheets>
  <definedNames>
    <definedName name="_xlnm._FilterDatabase" localSheetId="0" hidden="1">'Приложение 5'!$A$9:$II$124</definedName>
    <definedName name="_xlnm._FilterDatabase" localSheetId="1" hidden="1">'Приложение 6'!$A$8:$I$93</definedName>
    <definedName name="_xlnm._FilterDatabase" localSheetId="2" hidden="1">'Приложение 7'!$A$8:$IL$124</definedName>
    <definedName name="_xlnm.Print_Titles" localSheetId="0">'Приложение 5'!$8:$8</definedName>
    <definedName name="_xlnm.Print_Titles" localSheetId="2">'Приложение 7'!$7:$7</definedName>
    <definedName name="_xlnm.Print_Area" localSheetId="0">'Приложение 5'!$A$1:$H$131</definedName>
    <definedName name="_xlnm.Print_Area" localSheetId="2">'Приложение 7'!$A$1:$I$131</definedName>
  </definedNames>
  <calcPr calcId="124519"/>
</workbook>
</file>

<file path=xl/calcChain.xml><?xml version="1.0" encoding="utf-8"?>
<calcChain xmlns="http://schemas.openxmlformats.org/spreadsheetml/2006/main">
  <c r="H89" i="3"/>
  <c r="G89"/>
  <c r="F89"/>
  <c r="H86"/>
  <c r="G86"/>
  <c r="F86"/>
  <c r="H84"/>
  <c r="G84"/>
  <c r="F84"/>
  <c r="H81"/>
  <c r="G81"/>
  <c r="F81"/>
  <c r="H78"/>
  <c r="G78"/>
  <c r="F78"/>
  <c r="H75"/>
  <c r="G75"/>
  <c r="F75"/>
  <c r="H72"/>
  <c r="G72"/>
  <c r="F72"/>
  <c r="H69"/>
  <c r="G69"/>
  <c r="F69"/>
  <c r="H66"/>
  <c r="H65" s="1"/>
  <c r="G66"/>
  <c r="G65" s="1"/>
  <c r="F66"/>
  <c r="F65" s="1"/>
  <c r="H64"/>
  <c r="G64"/>
  <c r="F64"/>
  <c r="H61"/>
  <c r="G61"/>
  <c r="F61"/>
  <c r="H58"/>
  <c r="G58"/>
  <c r="F58"/>
  <c r="H56"/>
  <c r="G56"/>
  <c r="F56"/>
  <c r="H53"/>
  <c r="G53"/>
  <c r="F53"/>
  <c r="H49"/>
  <c r="G49"/>
  <c r="F49"/>
  <c r="H46"/>
  <c r="G46"/>
  <c r="F46"/>
  <c r="H44"/>
  <c r="G44"/>
  <c r="F44"/>
  <c r="H42"/>
  <c r="G42"/>
  <c r="F42"/>
  <c r="H38"/>
  <c r="G38"/>
  <c r="F38"/>
  <c r="H34"/>
  <c r="G34"/>
  <c r="F34"/>
  <c r="H30"/>
  <c r="G30"/>
  <c r="F30"/>
  <c r="H26"/>
  <c r="G26"/>
  <c r="F26"/>
  <c r="H21"/>
  <c r="G21"/>
  <c r="F21"/>
  <c r="H17"/>
  <c r="G17"/>
  <c r="F17"/>
  <c r="H12"/>
  <c r="G12"/>
  <c r="F12"/>
  <c r="I123" i="24"/>
  <c r="H123"/>
  <c r="G123"/>
  <c r="I122"/>
  <c r="H122"/>
  <c r="G122"/>
  <c r="I121"/>
  <c r="H121"/>
  <c r="G121"/>
  <c r="I120"/>
  <c r="H120"/>
  <c r="G120"/>
  <c r="I119"/>
  <c r="H119"/>
  <c r="G119"/>
  <c r="I118"/>
  <c r="H118"/>
  <c r="G118"/>
  <c r="I117"/>
  <c r="H117"/>
  <c r="G117"/>
  <c r="I116"/>
  <c r="H116"/>
  <c r="G116"/>
  <c r="I115"/>
  <c r="H115"/>
  <c r="G115"/>
  <c r="I114"/>
  <c r="H114"/>
  <c r="G114"/>
  <c r="I113"/>
  <c r="H113"/>
  <c r="G113"/>
  <c r="I112"/>
  <c r="H112"/>
  <c r="G112"/>
  <c r="I111"/>
  <c r="H111"/>
  <c r="G111"/>
  <c r="I110"/>
  <c r="H110"/>
  <c r="G110"/>
  <c r="I109"/>
  <c r="H109"/>
  <c r="G109"/>
  <c r="I108"/>
  <c r="H108"/>
  <c r="G108"/>
  <c r="I107"/>
  <c r="H107"/>
  <c r="G107"/>
  <c r="I106"/>
  <c r="H106"/>
  <c r="G106"/>
  <c r="I105"/>
  <c r="H105"/>
  <c r="G105"/>
  <c r="I104"/>
  <c r="H104"/>
  <c r="G104"/>
  <c r="I103"/>
  <c r="H103"/>
  <c r="G103"/>
  <c r="I102"/>
  <c r="H102"/>
  <c r="G102"/>
  <c r="I101"/>
  <c r="H101"/>
  <c r="G101"/>
  <c r="I100"/>
  <c r="H100"/>
  <c r="G100"/>
  <c r="I99"/>
  <c r="H99"/>
  <c r="G99"/>
  <c r="I98"/>
  <c r="H98"/>
  <c r="G98"/>
  <c r="I97"/>
  <c r="H97"/>
  <c r="G97"/>
  <c r="I96"/>
  <c r="H96"/>
  <c r="G96"/>
  <c r="I95"/>
  <c r="H95"/>
  <c r="G95"/>
  <c r="I94"/>
  <c r="H94"/>
  <c r="G94"/>
  <c r="I93"/>
  <c r="H93"/>
  <c r="G93"/>
  <c r="I92"/>
  <c r="H92"/>
  <c r="G92"/>
  <c r="I91"/>
  <c r="H91"/>
  <c r="G91"/>
  <c r="I90"/>
  <c r="H90"/>
  <c r="G90"/>
  <c r="I89"/>
  <c r="H89"/>
  <c r="G89"/>
  <c r="I88"/>
  <c r="H88"/>
  <c r="G88"/>
  <c r="I87"/>
  <c r="H87"/>
  <c r="G87"/>
  <c r="I86"/>
  <c r="H86"/>
  <c r="G86"/>
  <c r="I85"/>
  <c r="H85"/>
  <c r="G85"/>
  <c r="I84"/>
  <c r="H84"/>
  <c r="G84"/>
  <c r="I83"/>
  <c r="H83"/>
  <c r="G83"/>
  <c r="I82"/>
  <c r="H82"/>
  <c r="G82"/>
  <c r="I81"/>
  <c r="H81"/>
  <c r="G81"/>
  <c r="I80"/>
  <c r="H80"/>
  <c r="G80"/>
  <c r="I79"/>
  <c r="H79"/>
  <c r="G79"/>
  <c r="I78"/>
  <c r="H78"/>
  <c r="G78"/>
  <c r="I77"/>
  <c r="H77"/>
  <c r="G77"/>
  <c r="I76"/>
  <c r="H76"/>
  <c r="G76"/>
  <c r="I75"/>
  <c r="H75"/>
  <c r="G75"/>
  <c r="I74"/>
  <c r="H74"/>
  <c r="G74"/>
  <c r="I73"/>
  <c r="H73"/>
  <c r="G73"/>
  <c r="I72"/>
  <c r="H72"/>
  <c r="G72"/>
  <c r="I71"/>
  <c r="H71"/>
  <c r="G71"/>
  <c r="I70"/>
  <c r="H70"/>
  <c r="G70"/>
  <c r="I69"/>
  <c r="H69"/>
  <c r="G69"/>
  <c r="I68"/>
  <c r="H68"/>
  <c r="G68"/>
  <c r="I67"/>
  <c r="H67"/>
  <c r="G67"/>
  <c r="I66"/>
  <c r="H66"/>
  <c r="G66"/>
  <c r="I65"/>
  <c r="H65"/>
  <c r="G65"/>
  <c r="I64"/>
  <c r="H64"/>
  <c r="G64"/>
  <c r="I63"/>
  <c r="H63"/>
  <c r="G63"/>
  <c r="I62"/>
  <c r="H62"/>
  <c r="G62"/>
  <c r="I61"/>
  <c r="H61"/>
  <c r="G61"/>
  <c r="I60"/>
  <c r="H60"/>
  <c r="G60"/>
  <c r="I59"/>
  <c r="H59"/>
  <c r="G59"/>
  <c r="I58"/>
  <c r="H58"/>
  <c r="G58"/>
  <c r="I57"/>
  <c r="H57"/>
  <c r="G57"/>
  <c r="I56"/>
  <c r="H56"/>
  <c r="G56"/>
  <c r="I55"/>
  <c r="H55"/>
  <c r="G55"/>
  <c r="I54"/>
  <c r="H54"/>
  <c r="G54"/>
  <c r="I53"/>
  <c r="H53"/>
  <c r="G53"/>
  <c r="I52"/>
  <c r="H52"/>
  <c r="G52"/>
  <c r="I51"/>
  <c r="H51"/>
  <c r="G51"/>
  <c r="I50"/>
  <c r="H50"/>
  <c r="G50"/>
  <c r="I49"/>
  <c r="H49"/>
  <c r="G49"/>
  <c r="I48"/>
  <c r="H48"/>
  <c r="G48"/>
  <c r="I47"/>
  <c r="H47"/>
  <c r="G47"/>
  <c r="I46"/>
  <c r="H46"/>
  <c r="G46"/>
  <c r="I45"/>
  <c r="H45"/>
  <c r="G45"/>
  <c r="I44"/>
  <c r="H44"/>
  <c r="G44"/>
  <c r="I43"/>
  <c r="H43"/>
  <c r="G43"/>
  <c r="I42"/>
  <c r="H42"/>
  <c r="G42"/>
  <c r="I41"/>
  <c r="H41"/>
  <c r="G41"/>
  <c r="I40"/>
  <c r="H40"/>
  <c r="G40"/>
  <c r="I39"/>
  <c r="H39"/>
  <c r="G39"/>
  <c r="I38"/>
  <c r="H38"/>
  <c r="G38"/>
  <c r="I37"/>
  <c r="H37"/>
  <c r="G37"/>
  <c r="I36"/>
  <c r="H36"/>
  <c r="G36"/>
  <c r="I35"/>
  <c r="H35"/>
  <c r="G35"/>
  <c r="I34"/>
  <c r="H34"/>
  <c r="G34"/>
  <c r="I33"/>
  <c r="H33"/>
  <c r="G33"/>
  <c r="I32"/>
  <c r="H32"/>
  <c r="G32"/>
  <c r="I31"/>
  <c r="H31"/>
  <c r="G31"/>
  <c r="I30"/>
  <c r="H30"/>
  <c r="G30"/>
  <c r="I29"/>
  <c r="H29"/>
  <c r="G29"/>
  <c r="I28"/>
  <c r="H28"/>
  <c r="G28"/>
  <c r="I27"/>
  <c r="H27"/>
  <c r="G27"/>
  <c r="I26"/>
  <c r="H26"/>
  <c r="G26"/>
  <c r="I25"/>
  <c r="H25"/>
  <c r="G25"/>
  <c r="I24"/>
  <c r="H24"/>
  <c r="G24"/>
  <c r="I23"/>
  <c r="H23"/>
  <c r="G23"/>
  <c r="I22"/>
  <c r="H22"/>
  <c r="G22"/>
  <c r="I21"/>
  <c r="H21"/>
  <c r="G21"/>
  <c r="I20"/>
  <c r="H20"/>
  <c r="G20"/>
  <c r="I19"/>
  <c r="H19"/>
  <c r="G19"/>
  <c r="I18"/>
  <c r="H18"/>
  <c r="G18"/>
  <c r="I17"/>
  <c r="H17"/>
  <c r="G17"/>
  <c r="I16"/>
  <c r="H16"/>
  <c r="G16"/>
  <c r="I15"/>
  <c r="H15"/>
  <c r="G15"/>
  <c r="I14"/>
  <c r="H14"/>
  <c r="G14"/>
  <c r="I13"/>
  <c r="H13"/>
  <c r="G13"/>
  <c r="I12"/>
  <c r="H12"/>
  <c r="G12"/>
  <c r="I11"/>
  <c r="H11"/>
  <c r="G11"/>
  <c r="I10"/>
  <c r="H10"/>
  <c r="G10"/>
  <c r="H101" i="1" l="1"/>
  <c r="G101"/>
  <c r="F101"/>
  <c r="H49"/>
  <c r="G49"/>
  <c r="F49"/>
  <c r="H104"/>
  <c r="H25" l="1"/>
  <c r="G25"/>
  <c r="A76" i="3"/>
  <c r="A77"/>
  <c r="H77"/>
  <c r="H76" s="1"/>
  <c r="G77"/>
  <c r="G76" s="1"/>
  <c r="F77"/>
  <c r="F76" s="1"/>
  <c r="H79" i="1" l="1"/>
  <c r="G79"/>
  <c r="H78"/>
  <c r="G78"/>
  <c r="H77"/>
  <c r="G77"/>
  <c r="H76"/>
  <c r="G76"/>
  <c r="F79"/>
  <c r="F78" s="1"/>
  <c r="F77" s="1"/>
  <c r="F76" s="1"/>
  <c r="G86" l="1"/>
  <c r="H92" i="3" l="1"/>
  <c r="G92"/>
  <c r="F92"/>
  <c r="K9" i="16" l="1"/>
  <c r="I9"/>
  <c r="H9"/>
  <c r="F9"/>
  <c r="E9"/>
  <c r="C9"/>
  <c r="H74" i="3" l="1"/>
  <c r="H73" s="1"/>
  <c r="G74"/>
  <c r="G73" s="1"/>
  <c r="F74"/>
  <c r="F73" s="1"/>
  <c r="B10" i="8" l="1"/>
  <c r="D10"/>
  <c r="C14" i="14"/>
  <c r="C13" s="1"/>
  <c r="C12" s="1"/>
  <c r="D14"/>
  <c r="D13" s="1"/>
  <c r="D12" s="1"/>
  <c r="G124" i="24" l="1"/>
  <c r="G129" s="1"/>
  <c r="H124"/>
  <c r="H91" i="3"/>
  <c r="H90" s="1"/>
  <c r="G91"/>
  <c r="G90" s="1"/>
  <c r="F91"/>
  <c r="F90" s="1"/>
  <c r="F88"/>
  <c r="F87" s="1"/>
  <c r="F85"/>
  <c r="F83"/>
  <c r="F80"/>
  <c r="F79" s="1"/>
  <c r="F71"/>
  <c r="F70" s="1"/>
  <c r="F68"/>
  <c r="F67" s="1"/>
  <c r="F63"/>
  <c r="F60"/>
  <c r="F59" s="1"/>
  <c r="F57"/>
  <c r="F55"/>
  <c r="F52"/>
  <c r="F51" s="1"/>
  <c r="F48"/>
  <c r="F47" s="1"/>
  <c r="F45"/>
  <c r="F43"/>
  <c r="F41"/>
  <c r="F37"/>
  <c r="F36" s="1"/>
  <c r="F35" s="1"/>
  <c r="F33"/>
  <c r="F32" s="1"/>
  <c r="F31" s="1"/>
  <c r="F29"/>
  <c r="F28" s="1"/>
  <c r="F27" s="1"/>
  <c r="F25"/>
  <c r="F24" s="1"/>
  <c r="F23" s="1"/>
  <c r="F20"/>
  <c r="F19" s="1"/>
  <c r="F18" s="1"/>
  <c r="F16"/>
  <c r="F15" s="1"/>
  <c r="F14" s="1"/>
  <c r="F11"/>
  <c r="F10" s="1"/>
  <c r="F9" s="1"/>
  <c r="G88"/>
  <c r="G87" s="1"/>
  <c r="G85"/>
  <c r="G83"/>
  <c r="G80"/>
  <c r="G79" s="1"/>
  <c r="G71"/>
  <c r="G70" s="1"/>
  <c r="G68"/>
  <c r="G67" s="1"/>
  <c r="G63"/>
  <c r="G60"/>
  <c r="G59" s="1"/>
  <c r="G57"/>
  <c r="G55"/>
  <c r="G52"/>
  <c r="G51" s="1"/>
  <c r="G48"/>
  <c r="G47" s="1"/>
  <c r="G45"/>
  <c r="G43"/>
  <c r="G41"/>
  <c r="G37"/>
  <c r="G36" s="1"/>
  <c r="G35" s="1"/>
  <c r="G33"/>
  <c r="G32" s="1"/>
  <c r="G31" s="1"/>
  <c r="G29"/>
  <c r="G28" s="1"/>
  <c r="G27" s="1"/>
  <c r="G25"/>
  <c r="G24" s="1"/>
  <c r="G23" s="1"/>
  <c r="G20"/>
  <c r="G19" s="1"/>
  <c r="G18" s="1"/>
  <c r="G16"/>
  <c r="G15" s="1"/>
  <c r="G14" s="1"/>
  <c r="G11"/>
  <c r="G10" s="1"/>
  <c r="G9" s="1"/>
  <c r="G13" l="1"/>
  <c r="G9" i="24"/>
  <c r="F13" i="3"/>
  <c r="H9" i="24"/>
  <c r="H129"/>
  <c r="G40" i="3"/>
  <c r="G39" s="1"/>
  <c r="G54"/>
  <c r="F40"/>
  <c r="F39" s="1"/>
  <c r="F54"/>
  <c r="F50" s="1"/>
  <c r="G62"/>
  <c r="G82"/>
  <c r="F62"/>
  <c r="F82"/>
  <c r="F22"/>
  <c r="G22"/>
  <c r="H20"/>
  <c r="H19" s="1"/>
  <c r="H18" s="1"/>
  <c r="H16"/>
  <c r="H15" s="1"/>
  <c r="H14" s="1"/>
  <c r="F122" i="1"/>
  <c r="F121" s="1"/>
  <c r="F120" s="1"/>
  <c r="F119" s="1"/>
  <c r="F118" s="1"/>
  <c r="F116"/>
  <c r="F115" s="1"/>
  <c r="F114" s="1"/>
  <c r="F113" s="1"/>
  <c r="F112" s="1"/>
  <c r="F110"/>
  <c r="F109" s="1"/>
  <c r="F107"/>
  <c r="F105"/>
  <c r="F103"/>
  <c r="F97"/>
  <c r="F96" s="1"/>
  <c r="F95" s="1"/>
  <c r="F93"/>
  <c r="F92" s="1"/>
  <c r="F91" s="1"/>
  <c r="F89"/>
  <c r="F88" s="1"/>
  <c r="F87" s="1"/>
  <c r="F85"/>
  <c r="F84" s="1"/>
  <c r="F83" s="1"/>
  <c r="F73"/>
  <c r="F72" s="1"/>
  <c r="F71" s="1"/>
  <c r="F69"/>
  <c r="F68" s="1"/>
  <c r="F67" s="1"/>
  <c r="F62"/>
  <c r="F61" s="1"/>
  <c r="F56"/>
  <c r="F54"/>
  <c r="F47"/>
  <c r="F42"/>
  <c r="F41" s="1"/>
  <c r="F40" s="1"/>
  <c r="F39" s="1"/>
  <c r="F37"/>
  <c r="F36" s="1"/>
  <c r="F35" s="1"/>
  <c r="F34" s="1"/>
  <c r="F32"/>
  <c r="F31" s="1"/>
  <c r="F30" s="1"/>
  <c r="F29" s="1"/>
  <c r="F27"/>
  <c r="F26" s="1"/>
  <c r="F24"/>
  <c r="F22"/>
  <c r="F19"/>
  <c r="F18" s="1"/>
  <c r="F14"/>
  <c r="F13" s="1"/>
  <c r="F12" s="1"/>
  <c r="F11" s="1"/>
  <c r="G122"/>
  <c r="G121" s="1"/>
  <c r="G120" s="1"/>
  <c r="G119" s="1"/>
  <c r="G118" s="1"/>
  <c r="G116"/>
  <c r="G115" s="1"/>
  <c r="G114" s="1"/>
  <c r="G113" s="1"/>
  <c r="G112" s="1"/>
  <c r="G110"/>
  <c r="G109" s="1"/>
  <c r="G107"/>
  <c r="G105"/>
  <c r="G103"/>
  <c r="G97"/>
  <c r="G96" s="1"/>
  <c r="G95" s="1"/>
  <c r="G93"/>
  <c r="G92" s="1"/>
  <c r="G91" s="1"/>
  <c r="G89"/>
  <c r="G88" s="1"/>
  <c r="G87" s="1"/>
  <c r="G85"/>
  <c r="G84" s="1"/>
  <c r="G83" s="1"/>
  <c r="G73"/>
  <c r="G72" s="1"/>
  <c r="G71" s="1"/>
  <c r="G69"/>
  <c r="G68" s="1"/>
  <c r="G67" s="1"/>
  <c r="G62"/>
  <c r="G61" s="1"/>
  <c r="G60" s="1"/>
  <c r="G59" s="1"/>
  <c r="G56"/>
  <c r="G54"/>
  <c r="G47"/>
  <c r="G42"/>
  <c r="G41" s="1"/>
  <c r="G40" s="1"/>
  <c r="G39" s="1"/>
  <c r="G37"/>
  <c r="G36" s="1"/>
  <c r="G35" s="1"/>
  <c r="G34" s="1"/>
  <c r="G32"/>
  <c r="G31" s="1"/>
  <c r="G30" s="1"/>
  <c r="G29" s="1"/>
  <c r="G27"/>
  <c r="G26" s="1"/>
  <c r="G24"/>
  <c r="G22"/>
  <c r="G19"/>
  <c r="G18" s="1"/>
  <c r="G14"/>
  <c r="G13" s="1"/>
  <c r="G12" s="1"/>
  <c r="G11" s="1"/>
  <c r="G50" i="3" l="1"/>
  <c r="G93" s="1"/>
  <c r="G97" s="1"/>
  <c r="F93"/>
  <c r="F97" s="1"/>
  <c r="F21" i="1"/>
  <c r="F17" s="1"/>
  <c r="H13" i="3"/>
  <c r="F46" i="1"/>
  <c r="G46"/>
  <c r="F66"/>
  <c r="F65" s="1"/>
  <c r="F64" s="1"/>
  <c r="G53"/>
  <c r="G52" s="1"/>
  <c r="G51" s="1"/>
  <c r="G102"/>
  <c r="G66"/>
  <c r="G65" s="1"/>
  <c r="G64" s="1"/>
  <c r="F53"/>
  <c r="F52" s="1"/>
  <c r="F51" s="1"/>
  <c r="F60"/>
  <c r="F59" s="1"/>
  <c r="F58" s="1"/>
  <c r="F102"/>
  <c r="G21"/>
  <c r="G17" s="1"/>
  <c r="F82"/>
  <c r="F81" s="1"/>
  <c r="F75" s="1"/>
  <c r="G58"/>
  <c r="G82"/>
  <c r="G81" s="1"/>
  <c r="G75" s="1"/>
  <c r="F45" l="1"/>
  <c r="F44" s="1"/>
  <c r="G45"/>
  <c r="G44" s="1"/>
  <c r="G100"/>
  <c r="G99" s="1"/>
  <c r="G16"/>
  <c r="F100"/>
  <c r="F99" s="1"/>
  <c r="F16"/>
  <c r="K16" s="1"/>
  <c r="H122"/>
  <c r="H121" s="1"/>
  <c r="H120" s="1"/>
  <c r="H119" s="1"/>
  <c r="H118" s="1"/>
  <c r="H73"/>
  <c r="H72" s="1"/>
  <c r="H71" s="1"/>
  <c r="H69"/>
  <c r="H68" s="1"/>
  <c r="H67" s="1"/>
  <c r="G10" l="1"/>
  <c r="F10"/>
  <c r="F124" s="1"/>
  <c r="F128" s="1"/>
  <c r="G124"/>
  <c r="C19" i="14" l="1"/>
  <c r="C18" s="1"/>
  <c r="C17" s="1"/>
  <c r="C16" s="1"/>
  <c r="C11" s="1"/>
  <c r="C20" s="1"/>
  <c r="C10" s="1"/>
  <c r="D19"/>
  <c r="D18" s="1"/>
  <c r="D17" s="1"/>
  <c r="D16" s="1"/>
  <c r="D11" s="1"/>
  <c r="D20" s="1"/>
  <c r="D10" s="1"/>
  <c r="G128" i="1"/>
  <c r="H60" i="3"/>
  <c r="H55"/>
  <c r="H57"/>
  <c r="I124" i="24" l="1"/>
  <c r="I129" s="1"/>
  <c r="C10" i="8"/>
  <c r="I9" i="24" l="1"/>
  <c r="H48" i="3" l="1"/>
  <c r="H47" s="1"/>
  <c r="E14" i="14" l="1"/>
  <c r="E13" s="1"/>
  <c r="E12" s="1"/>
  <c r="H11" i="3" l="1"/>
  <c r="H10" s="1"/>
  <c r="H9" s="1"/>
  <c r="H68" l="1"/>
  <c r="H67" s="1"/>
  <c r="H45"/>
  <c r="H43"/>
  <c r="H41"/>
  <c r="H37"/>
  <c r="H36" s="1"/>
  <c r="H33"/>
  <c r="H32" s="1"/>
  <c r="H29"/>
  <c r="H28" s="1"/>
  <c r="H25"/>
  <c r="H24" s="1"/>
  <c r="H85"/>
  <c r="H83"/>
  <c r="H63"/>
  <c r="H80"/>
  <c r="H79" s="1"/>
  <c r="H59"/>
  <c r="H88"/>
  <c r="H87" s="1"/>
  <c r="H52"/>
  <c r="H51" s="1"/>
  <c r="H71"/>
  <c r="H70" s="1"/>
  <c r="H40" l="1"/>
  <c r="H39" s="1"/>
  <c r="H31"/>
  <c r="H27"/>
  <c r="H62"/>
  <c r="H82"/>
  <c r="H23"/>
  <c r="H35"/>
  <c r="H54"/>
  <c r="H27" i="1"/>
  <c r="H26" s="1"/>
  <c r="H50" i="3" l="1"/>
  <c r="H22"/>
  <c r="H116" i="1"/>
  <c r="H115" s="1"/>
  <c r="H114" s="1"/>
  <c r="H113" s="1"/>
  <c r="H112" s="1"/>
  <c r="H110"/>
  <c r="H109" s="1"/>
  <c r="H107"/>
  <c r="H105"/>
  <c r="H103"/>
  <c r="H97"/>
  <c r="H96" s="1"/>
  <c r="H93"/>
  <c r="H92" s="1"/>
  <c r="H89"/>
  <c r="H88" s="1"/>
  <c r="H85"/>
  <c r="H84" s="1"/>
  <c r="H62"/>
  <c r="H61" s="1"/>
  <c r="H60" s="1"/>
  <c r="H59" s="1"/>
  <c r="H56"/>
  <c r="H54"/>
  <c r="H47"/>
  <c r="H42"/>
  <c r="H41" s="1"/>
  <c r="H40" s="1"/>
  <c r="H39" s="1"/>
  <c r="H37"/>
  <c r="H36" s="1"/>
  <c r="H35" s="1"/>
  <c r="H34" s="1"/>
  <c r="H32"/>
  <c r="H31" s="1"/>
  <c r="H30" s="1"/>
  <c r="H29" s="1"/>
  <c r="H24"/>
  <c r="H22"/>
  <c r="H19"/>
  <c r="H18" s="1"/>
  <c r="H14"/>
  <c r="H13" s="1"/>
  <c r="H12" s="1"/>
  <c r="H11" s="1"/>
  <c r="H93" i="3" l="1"/>
  <c r="H97" s="1"/>
  <c r="H46" i="1"/>
  <c r="H45" s="1"/>
  <c r="H102"/>
  <c r="H83"/>
  <c r="H21"/>
  <c r="H17" s="1"/>
  <c r="H53"/>
  <c r="H52" s="1"/>
  <c r="H51" s="1"/>
  <c r="H87"/>
  <c r="H91"/>
  <c r="H95"/>
  <c r="H100" l="1"/>
  <c r="H99" s="1"/>
  <c r="H44"/>
  <c r="H58"/>
  <c r="H16"/>
  <c r="H82"/>
  <c r="H81" s="1"/>
  <c r="H75" s="1"/>
  <c r="H10" l="1"/>
  <c r="H66"/>
  <c r="H65" l="1"/>
  <c r="H64" s="1"/>
  <c r="H124" s="1"/>
  <c r="E19" i="14" l="1"/>
  <c r="E18" s="1"/>
  <c r="E17" s="1"/>
  <c r="E16" s="1"/>
  <c r="E11" s="1"/>
  <c r="E20" s="1"/>
  <c r="E10" s="1"/>
  <c r="H128" i="1"/>
</calcChain>
</file>

<file path=xl/sharedStrings.xml><?xml version="1.0" encoding="utf-8"?>
<sst xmlns="http://schemas.openxmlformats.org/spreadsheetml/2006/main" count="945" uniqueCount="209">
  <si>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</si>
  <si>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</si>
  <si>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</si>
  <si>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</si>
  <si>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</si>
  <si>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</si>
  <si>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</si>
  <si>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</si>
  <si>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</si>
  <si>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</si>
  <si>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</si>
  <si>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</si>
  <si>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</si>
  <si>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</si>
  <si>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</si>
  <si>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</si>
  <si>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</si>
  <si>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</si>
  <si>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</si>
  <si>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</si>
  <si>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</si>
  <si>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</si>
  <si>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</si>
  <si>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</si>
  <si>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</si>
  <si>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</si>
  <si>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</si>
  <si>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</si>
  <si>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</si>
  <si>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</si>
  <si>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</si>
  <si>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</si>
  <si>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</si>
  <si>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</si>
  <si>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</si>
  <si>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</si>
  <si>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</si>
  <si>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</si>
  <si>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</si>
  <si>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</si>
  <si>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</si>
  <si>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</si>
  <si>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</si>
  <si>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</si>
  <si>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</si>
  <si>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</si>
  <si>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</si>
  <si>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</si>
  <si>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</si>
  <si>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</si>
  <si>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</si>
  <si>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</si>
  <si>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</si>
  <si>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</si>
  <si>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</si>
  <si>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</si>
  <si>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</si>
  <si>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</si>
  <si>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</si>
  <si>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</si>
  <si>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</si>
  <si>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</si>
  <si>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</si>
  <si>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</si>
  <si>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</si>
  <si>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</si>
  <si>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</si>
  <si>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</si>
  <si>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</si>
  <si>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</si>
  <si>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</si>
  <si>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</si>
  <si>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</si>
  <si>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</si>
  <si>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</si>
  <si>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</si>
  <si>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</si>
  <si>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</si>
  <si>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</si>
  <si>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</si>
  <si>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</si>
  <si>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</si>
  <si>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</si>
  <si>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</si>
  <si>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</si>
  <si>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</si>
  <si>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</si>
  <si>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</si>
  <si>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</si>
  <si>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</si>
  <si>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 xml:space="preserve">Приложение 8 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</si>
  <si>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</si>
  <si>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</si>
  <si>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</si>
  <si>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</si>
  <si>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</si>
  <si>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</si>
  <si>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</si>
  <si>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</si>
  <si>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</si>
  <si>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</si>
  <si>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</si>
  <si>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</si>
  <si>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</si>
  <si>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</si>
  <si>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</si>
  <si>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</si>
  <si>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</si>
  <si>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</si>
  <si>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</si>
  <si>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</si>
  <si>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</si>
  <si>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</si>
  <si>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</si>
  <si>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</si>
  <si>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</si>
  <si>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</si>
  <si>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</si>
  <si>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</si>
  <si>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</si>
  <si>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</si>
  <si>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</si>
  <si>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</si>
  <si>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</si>
  <si>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</si>
  <si>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</si>
  <si>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</si>
  <si>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</si>
  <si>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Реализация мероприятий муниципальной программы " Сохранение и развитие культуры на территории  ________сельсовета"</t>
  </si>
  <si>
    <t>Социальные выплаты гражданам,кроме публичных нормативных социальных выплат</t>
  </si>
  <si>
    <t>2021 год</t>
  </si>
  <si>
    <t>Приложение 11</t>
  </si>
  <si>
    <t xml:space="preserve">Приложение 10 </t>
  </si>
  <si>
    <t>от 00.12.2019 № 00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</si>
  <si>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</si>
  <si>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</si>
  <si>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</si>
  <si>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</si>
  <si>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</si>
  <si>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</si>
  <si>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</si>
  <si>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</si>
  <si>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</si>
  <si>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 xml:space="preserve">2020 год </t>
  </si>
  <si>
    <t xml:space="preserve">2021 год </t>
  </si>
  <si>
    <t>-</t>
  </si>
  <si>
    <t>Предельные сроки погашения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</si>
  <si>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</si>
  <si>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</si>
  <si>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</si>
  <si>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</si>
  <si>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</si>
  <si>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к решению сессии Совета депутатов Быстровского сельсовета</t>
  </si>
  <si>
    <t>Быстровский сельсовет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</si>
  <si>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</si>
  <si>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</si>
  <si>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</si>
  <si>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</si>
  <si>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</si>
  <si>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</si>
  <si>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</si>
  <si>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</si>
  <si>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</si>
  <si>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</si>
  <si>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</si>
  <si>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</si>
  <si>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</si>
  <si>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</si>
  <si>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</si>
  <si>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</si>
  <si>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</si>
  <si>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</si>
  <si>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</si>
  <si>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</si>
  <si>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</si>
  <si>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</si>
  <si>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</si>
  <si>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</si>
  <si>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</si>
  <si>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</si>
  <si>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</si>
  <si>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</si>
  <si>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</si>
  <si>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</si>
  <si>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</si>
  <si>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</si>
  <si>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</si>
  <si>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</si>
  <si>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</si>
  <si>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</si>
  <si>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</si>
  <si>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</si>
  <si>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</si>
  <si>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</si>
  <si>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</si>
  <si>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</si>
  <si>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</si>
  <si>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</si>
  <si>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</si>
  <si>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</si>
  <si>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</si>
  <si>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</si>
  <si>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</si>
  <si>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</si>
  <si>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</si>
  <si>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r>
      <t xml:space="preserve">                                                   ПРОГРАММА МУНИЦИПАЛЬНЫХ ВНУТРЕННИХ ЗАИМСТВОВАНИЙ БЫСТРОВСКОГО</t>
    </r>
    <r>
      <rPr>
        <b/>
        <sz val="12"/>
        <rFont val="Times New Roman"/>
        <family val="1"/>
        <charset val="204"/>
      </rPr>
      <t xml:space="preserve"> СЕЛЬСОВЕТА НА 2020 ГОД И ПЛАНОВЫЙ ПЕРИОД  2021 И 2022 ГОДОВ</t>
    </r>
  </si>
  <si>
    <t>ПРОГРАММА МУНИЦИПАЛЬНЫХ ГАРАНТИЙ БЫСТРОВСКОГО  СЕЛЬСОВЕТА В ВАЛЮТЕ РОССИЙСКОЙ ФЕДЕРАЦИИ НА 2020 ГОД И ПЛАНОВЫЙ ПЕРИОД  2021 И 2022 ГОДОВ</t>
  </si>
  <si>
    <t>001</t>
  </si>
  <si>
    <t>от 23.12.2019 № 142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</si>
</sst>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5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2" fillId="0" borderId="0" xfId="1" applyFont="1"/>
    <xf numFmtId="0" fontId="10" fillId="0" borderId="0" xfId="1" applyFont="1"/>
    <xf numFmtId="0" fontId="1" fillId="0" borderId="0" xfId="1" applyBorder="1"/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169" fontId="2" fillId="0" borderId="1" xfId="1" applyNumberFormat="1" applyFont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10" fillId="0" borderId="0" xfId="1" applyFont="1" applyFill="1" applyAlignment="1">
      <alignment horizontal="right"/>
    </xf>
    <xf numFmtId="0" fontId="0" fillId="0" borderId="0" xfId="0" applyAlignment="1">
      <alignment horizontal="right" vertical="top" wrapText="1"/>
    </xf>
    <xf numFmtId="0" fontId="10" fillId="0" borderId="0" xfId="1" applyFont="1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justify" vertical="top" wrapText="1"/>
    </xf>
    <xf numFmtId="168" fontId="10" fillId="0" borderId="1" xfId="1" applyNumberFormat="1" applyFont="1" applyBorder="1" applyAlignment="1">
      <alignment horizontal="center" vertical="center" wrapText="1"/>
    </xf>
    <xf numFmtId="168" fontId="10" fillId="0" borderId="0" xfId="1" applyNumberFormat="1" applyFont="1" applyFill="1"/>
    <xf numFmtId="0" fontId="10" fillId="0" borderId="0" xfId="1" applyFont="1" applyFill="1"/>
    <xf numFmtId="0" fontId="10" fillId="0" borderId="0" xfId="1" applyFont="1" applyBorder="1" applyAlignment="1">
      <alignment horizontal="justify" vertical="top" wrapText="1"/>
    </xf>
    <xf numFmtId="168" fontId="10" fillId="0" borderId="0" xfId="1" applyNumberFormat="1" applyFont="1" applyBorder="1" applyAlignment="1">
      <alignment horizontal="center" vertical="top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1" applyFont="1" applyFill="1"/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0" fillId="4" borderId="0" xfId="0" applyFill="1" applyAlignment="1">
      <alignment horizontal="right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36"/>
  <sheetViews>
    <sheetView showGridLines="0" view="pageBreakPreview" zoomScaleSheetLayoutView="100" workbookViewId="0">
      <selection activeCell="D3" sqref="D3:H3"/>
    </sheetView>
  </sheetViews>
  <sheetFormatPr defaultColWidth="9.140625" defaultRowHeight="12.75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1">
      <c r="A1" s="102"/>
      <c r="B1" s="102"/>
      <c r="C1" s="102"/>
      <c r="D1" s="102"/>
      <c r="E1" s="269" t="s">
        <v>82</v>
      </c>
      <c r="F1" s="269"/>
      <c r="G1" s="269"/>
      <c r="H1" s="270"/>
    </row>
    <row r="2" spans="1:11" ht="30.75" customHeight="1">
      <c r="A2" s="102"/>
      <c r="B2" s="102"/>
      <c r="C2" s="102"/>
      <c r="D2" s="172"/>
      <c r="E2" s="173"/>
      <c r="F2" s="274" t="s">
        <v>152</v>
      </c>
      <c r="G2" s="275"/>
      <c r="H2" s="275"/>
    </row>
    <row r="3" spans="1:11">
      <c r="A3" s="102"/>
      <c r="B3" s="102"/>
      <c r="C3" s="102"/>
      <c r="D3" s="271" t="s">
        <v>208</v>
      </c>
      <c r="E3" s="272"/>
      <c r="F3" s="272"/>
      <c r="G3" s="272"/>
      <c r="H3" s="272"/>
    </row>
    <row r="4" spans="1:11">
      <c r="A4" s="102"/>
      <c r="B4" s="102"/>
      <c r="C4" s="102"/>
      <c r="D4" s="102"/>
      <c r="E4" s="102"/>
      <c r="F4" s="102"/>
      <c r="G4" s="102"/>
      <c r="H4" s="102"/>
    </row>
    <row r="5" spans="1:11" s="129" customFormat="1" ht="51.75" customHeight="1">
      <c r="A5" s="273" t="s">
        <v>147</v>
      </c>
      <c r="B5" s="273"/>
      <c r="C5" s="273"/>
      <c r="D5" s="273"/>
      <c r="E5" s="273"/>
      <c r="F5" s="273"/>
      <c r="G5" s="273"/>
      <c r="H5" s="273"/>
    </row>
    <row r="6" spans="1:11" s="129" customFormat="1" ht="9.75" customHeight="1">
      <c r="A6" s="144"/>
      <c r="B6" s="147"/>
      <c r="C6" s="147"/>
      <c r="D6" s="147"/>
      <c r="E6" s="147"/>
      <c r="F6" s="174"/>
      <c r="G6" s="174"/>
      <c r="H6" s="147"/>
    </row>
    <row r="7" spans="1:11">
      <c r="H7" s="143" t="s">
        <v>84</v>
      </c>
    </row>
    <row r="8" spans="1:11" ht="25.5" customHeight="1">
      <c r="A8" s="278" t="s">
        <v>0</v>
      </c>
      <c r="B8" s="278" t="s">
        <v>1</v>
      </c>
      <c r="C8" s="278" t="s">
        <v>2</v>
      </c>
      <c r="D8" s="278" t="s">
        <v>3</v>
      </c>
      <c r="E8" s="278" t="s">
        <v>4</v>
      </c>
      <c r="F8" s="276" t="s">
        <v>135</v>
      </c>
      <c r="G8" s="277"/>
      <c r="H8" s="277"/>
    </row>
    <row r="9" spans="1:11" ht="24.75" customHeight="1">
      <c r="A9" s="279"/>
      <c r="B9" s="279"/>
      <c r="C9" s="279"/>
      <c r="D9" s="279"/>
      <c r="E9" s="279"/>
      <c r="F9" s="166" t="s">
        <v>137</v>
      </c>
      <c r="G9" s="166" t="s">
        <v>130</v>
      </c>
      <c r="H9" s="166" t="s">
        <v>134</v>
      </c>
    </row>
    <row r="10" spans="1:11" ht="15.95" customHeight="1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95">
        <f>F11+F16+F29+F34+F39+F44</f>
        <v>5053.4999999999991</v>
      </c>
      <c r="G10" s="195">
        <f>G11+G16+G29+G34+G39+G44</f>
        <v>3908.3</v>
      </c>
      <c r="H10" s="175">
        <f>H11+H16+H29+H34+H39+H44</f>
        <v>3911.2</v>
      </c>
    </row>
    <row r="11" spans="1:11" ht="32.1" customHeight="1">
      <c r="A11" s="158" t="s">
        <v>8</v>
      </c>
      <c r="B11" s="4">
        <v>1</v>
      </c>
      <c r="C11" s="5">
        <v>2</v>
      </c>
      <c r="D11" s="6" t="s">
        <v>7</v>
      </c>
      <c r="E11" s="7" t="s">
        <v>7</v>
      </c>
      <c r="F11" s="195">
        <f t="shared" ref="F11:H14" si="0">F12</f>
        <v>771.9</v>
      </c>
      <c r="G11" s="195">
        <f t="shared" si="0"/>
        <v>771.9</v>
      </c>
      <c r="H11" s="175">
        <f t="shared" si="0"/>
        <v>771.9</v>
      </c>
    </row>
    <row r="12" spans="1:11" ht="15.95" customHeight="1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96">
        <f t="shared" si="0"/>
        <v>771.9</v>
      </c>
      <c r="G12" s="196">
        <f t="shared" si="0"/>
        <v>771.9</v>
      </c>
      <c r="H12" s="176">
        <f t="shared" si="0"/>
        <v>771.9</v>
      </c>
    </row>
    <row r="13" spans="1:11" ht="15.95" customHeight="1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96">
        <f t="shared" si="0"/>
        <v>771.9</v>
      </c>
      <c r="G13" s="196">
        <f t="shared" si="0"/>
        <v>771.9</v>
      </c>
      <c r="H13" s="176">
        <f t="shared" si="0"/>
        <v>771.9</v>
      </c>
    </row>
    <row r="14" spans="1:11" ht="63.95" customHeight="1">
      <c r="A14" s="211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97">
        <f t="shared" si="0"/>
        <v>771.9</v>
      </c>
      <c r="G14" s="197">
        <f t="shared" si="0"/>
        <v>771.9</v>
      </c>
      <c r="H14" s="177">
        <f t="shared" si="0"/>
        <v>771.9</v>
      </c>
    </row>
    <row r="15" spans="1:11" ht="32.1" customHeight="1">
      <c r="A15" s="211" t="s">
        <v>14</v>
      </c>
      <c r="B15" s="24">
        <v>1</v>
      </c>
      <c r="C15" s="24">
        <v>2</v>
      </c>
      <c r="D15" s="40" t="s">
        <v>12</v>
      </c>
      <c r="E15" s="26">
        <v>120</v>
      </c>
      <c r="F15" s="197">
        <v>771.9</v>
      </c>
      <c r="G15" s="197">
        <v>771.9</v>
      </c>
      <c r="H15" s="177">
        <v>771.9</v>
      </c>
    </row>
    <row r="16" spans="1:11" ht="48" customHeight="1">
      <c r="A16" s="121" t="s">
        <v>21</v>
      </c>
      <c r="B16" s="18">
        <v>1</v>
      </c>
      <c r="C16" s="18">
        <v>4</v>
      </c>
      <c r="D16" s="52" t="s">
        <v>7</v>
      </c>
      <c r="E16" s="20" t="s">
        <v>7</v>
      </c>
      <c r="F16" s="198">
        <f>F17</f>
        <v>3610.1</v>
      </c>
      <c r="G16" s="198">
        <f>G17</f>
        <v>3100.7000000000003</v>
      </c>
      <c r="H16" s="178">
        <f>H17</f>
        <v>3103.6</v>
      </c>
      <c r="J16" s="2">
        <v>3653.6</v>
      </c>
      <c r="K16" s="259">
        <f>F16-J16</f>
        <v>-43.5</v>
      </c>
    </row>
    <row r="17" spans="1:8" ht="15.95" customHeight="1">
      <c r="A17" s="211" t="s">
        <v>9</v>
      </c>
      <c r="B17" s="24">
        <v>1</v>
      </c>
      <c r="C17" s="24">
        <v>4</v>
      </c>
      <c r="D17" s="40" t="s">
        <v>10</v>
      </c>
      <c r="E17" s="20"/>
      <c r="F17" s="197">
        <f>F18+F21+F26</f>
        <v>3610.1</v>
      </c>
      <c r="G17" s="197">
        <f t="shared" ref="G17:H17" si="1">G18+G21+G26</f>
        <v>3100.7000000000003</v>
      </c>
      <c r="H17" s="197">
        <f t="shared" si="1"/>
        <v>3103.6</v>
      </c>
    </row>
    <row r="18" spans="1:8" ht="31.5" customHeight="1">
      <c r="A18" s="211" t="s">
        <v>22</v>
      </c>
      <c r="B18" s="24">
        <v>1</v>
      </c>
      <c r="C18" s="24">
        <v>4</v>
      </c>
      <c r="D18" s="40" t="s">
        <v>23</v>
      </c>
      <c r="E18" s="26"/>
      <c r="F18" s="197">
        <f t="shared" ref="F18:H19" si="2">F19</f>
        <v>3058.8</v>
      </c>
      <c r="G18" s="197">
        <f t="shared" si="2"/>
        <v>3058.8</v>
      </c>
      <c r="H18" s="177">
        <f t="shared" si="2"/>
        <v>3058.8</v>
      </c>
    </row>
    <row r="19" spans="1:8" ht="63.95" customHeight="1">
      <c r="A19" s="211" t="s">
        <v>13</v>
      </c>
      <c r="B19" s="24">
        <v>1</v>
      </c>
      <c r="C19" s="24">
        <v>4</v>
      </c>
      <c r="D19" s="40" t="s">
        <v>23</v>
      </c>
      <c r="E19" s="26">
        <v>100</v>
      </c>
      <c r="F19" s="197">
        <f t="shared" si="2"/>
        <v>3058.8</v>
      </c>
      <c r="G19" s="197">
        <f t="shared" si="2"/>
        <v>3058.8</v>
      </c>
      <c r="H19" s="177">
        <f t="shared" si="2"/>
        <v>3058.8</v>
      </c>
    </row>
    <row r="20" spans="1:8" ht="32.1" customHeight="1">
      <c r="A20" s="42" t="s">
        <v>14</v>
      </c>
      <c r="B20" s="11">
        <v>1</v>
      </c>
      <c r="C20" s="12">
        <v>4</v>
      </c>
      <c r="D20" s="13" t="s">
        <v>23</v>
      </c>
      <c r="E20" s="14">
        <v>120</v>
      </c>
      <c r="F20" s="196">
        <v>3058.8</v>
      </c>
      <c r="G20" s="196">
        <v>3058.8</v>
      </c>
      <c r="H20" s="176">
        <v>3058.8</v>
      </c>
    </row>
    <row r="21" spans="1:8" ht="15.95" customHeight="1">
      <c r="A21" s="215" t="s">
        <v>16</v>
      </c>
      <c r="B21" s="23">
        <v>1</v>
      </c>
      <c r="C21" s="24">
        <v>4</v>
      </c>
      <c r="D21" s="25" t="s">
        <v>17</v>
      </c>
      <c r="E21" s="26" t="s">
        <v>7</v>
      </c>
      <c r="F21" s="197">
        <f>F22+F24</f>
        <v>551.19999999999993</v>
      </c>
      <c r="G21" s="197">
        <f>G22+G24</f>
        <v>41.8</v>
      </c>
      <c r="H21" s="177">
        <f>H22+H24</f>
        <v>44.7</v>
      </c>
    </row>
    <row r="22" spans="1:8" ht="32.1" customHeight="1">
      <c r="A22" s="42" t="s">
        <v>120</v>
      </c>
      <c r="B22" s="11">
        <v>1</v>
      </c>
      <c r="C22" s="12">
        <v>4</v>
      </c>
      <c r="D22" s="13" t="s">
        <v>17</v>
      </c>
      <c r="E22" s="14">
        <v>200</v>
      </c>
      <c r="F22" s="196">
        <f>F23</f>
        <v>516.29999999999995</v>
      </c>
      <c r="G22" s="196">
        <f>G23</f>
        <v>0</v>
      </c>
      <c r="H22" s="176">
        <f>H23</f>
        <v>0</v>
      </c>
    </row>
    <row r="23" spans="1:8" ht="32.1" customHeight="1">
      <c r="A23" s="215" t="s">
        <v>18</v>
      </c>
      <c r="B23" s="23">
        <v>1</v>
      </c>
      <c r="C23" s="24">
        <v>4</v>
      </c>
      <c r="D23" s="25" t="s">
        <v>17</v>
      </c>
      <c r="E23" s="26">
        <v>240</v>
      </c>
      <c r="F23" s="197">
        <v>516.29999999999995</v>
      </c>
      <c r="G23" s="197">
        <v>0</v>
      </c>
      <c r="H23" s="177">
        <v>0</v>
      </c>
    </row>
    <row r="24" spans="1:8" ht="15.95" customHeight="1">
      <c r="A24" s="216" t="s">
        <v>19</v>
      </c>
      <c r="B24" s="29">
        <v>1</v>
      </c>
      <c r="C24" s="30">
        <v>4</v>
      </c>
      <c r="D24" s="13" t="s">
        <v>17</v>
      </c>
      <c r="E24" s="32">
        <v>800</v>
      </c>
      <c r="F24" s="199">
        <f>F25</f>
        <v>34.9</v>
      </c>
      <c r="G24" s="199">
        <f>G25</f>
        <v>41.8</v>
      </c>
      <c r="H24" s="179">
        <f>H25</f>
        <v>44.7</v>
      </c>
    </row>
    <row r="25" spans="1:8" ht="15.95" customHeight="1">
      <c r="A25" s="215" t="s">
        <v>20</v>
      </c>
      <c r="B25" s="23">
        <v>1</v>
      </c>
      <c r="C25" s="24">
        <v>4</v>
      </c>
      <c r="D25" s="25" t="s">
        <v>17</v>
      </c>
      <c r="E25" s="26">
        <v>850</v>
      </c>
      <c r="F25" s="197">
        <v>34.9</v>
      </c>
      <c r="G25" s="197">
        <f>40+1.8</f>
        <v>41.8</v>
      </c>
      <c r="H25" s="177">
        <f>40+4.7</f>
        <v>44.7</v>
      </c>
    </row>
    <row r="26" spans="1:8" ht="32.1" customHeight="1">
      <c r="A26" s="215" t="s">
        <v>81</v>
      </c>
      <c r="B26" s="23">
        <v>1</v>
      </c>
      <c r="C26" s="24">
        <v>4</v>
      </c>
      <c r="D26" s="25" t="s">
        <v>80</v>
      </c>
      <c r="E26" s="26"/>
      <c r="F26" s="197">
        <f t="shared" ref="F26:H27" si="3">F27</f>
        <v>0.1</v>
      </c>
      <c r="G26" s="197">
        <f t="shared" si="3"/>
        <v>0.1</v>
      </c>
      <c r="H26" s="177">
        <f t="shared" si="3"/>
        <v>0.1</v>
      </c>
    </row>
    <row r="27" spans="1:8" ht="32.1" customHeight="1">
      <c r="A27" s="42" t="s">
        <v>120</v>
      </c>
      <c r="B27" s="23">
        <v>1</v>
      </c>
      <c r="C27" s="24">
        <v>4</v>
      </c>
      <c r="D27" s="25" t="s">
        <v>80</v>
      </c>
      <c r="E27" s="26">
        <v>200</v>
      </c>
      <c r="F27" s="197">
        <f t="shared" si="3"/>
        <v>0.1</v>
      </c>
      <c r="G27" s="197">
        <f t="shared" si="3"/>
        <v>0.1</v>
      </c>
      <c r="H27" s="177">
        <f t="shared" si="3"/>
        <v>0.1</v>
      </c>
    </row>
    <row r="28" spans="1:8" ht="32.1" customHeight="1">
      <c r="A28" s="211" t="s">
        <v>18</v>
      </c>
      <c r="B28" s="24">
        <v>1</v>
      </c>
      <c r="C28" s="24">
        <v>4</v>
      </c>
      <c r="D28" s="40" t="s">
        <v>80</v>
      </c>
      <c r="E28" s="26">
        <v>240</v>
      </c>
      <c r="F28" s="206">
        <v>0.1</v>
      </c>
      <c r="G28" s="206">
        <v>0.1</v>
      </c>
      <c r="H28" s="27">
        <v>0.1</v>
      </c>
    </row>
    <row r="29" spans="1:8" ht="48" customHeight="1">
      <c r="A29" s="121" t="s">
        <v>24</v>
      </c>
      <c r="B29" s="18">
        <v>1</v>
      </c>
      <c r="C29" s="18">
        <v>6</v>
      </c>
      <c r="D29" s="52" t="s">
        <v>7</v>
      </c>
      <c r="E29" s="20" t="s">
        <v>7</v>
      </c>
      <c r="F29" s="230">
        <f t="shared" ref="F29:H32" si="4">F30</f>
        <v>25.7</v>
      </c>
      <c r="G29" s="230">
        <f t="shared" si="4"/>
        <v>25.7</v>
      </c>
      <c r="H29" s="21">
        <f t="shared" si="4"/>
        <v>25.7</v>
      </c>
    </row>
    <row r="30" spans="1:8" ht="15.95" customHeight="1">
      <c r="A30" s="211" t="s">
        <v>15</v>
      </c>
      <c r="B30" s="24">
        <v>1</v>
      </c>
      <c r="C30" s="24">
        <v>6</v>
      </c>
      <c r="D30" s="40" t="s">
        <v>10</v>
      </c>
      <c r="E30" s="26" t="s">
        <v>7</v>
      </c>
      <c r="F30" s="206">
        <f t="shared" si="4"/>
        <v>25.7</v>
      </c>
      <c r="G30" s="206">
        <f t="shared" si="4"/>
        <v>25.7</v>
      </c>
      <c r="H30" s="27">
        <f t="shared" si="4"/>
        <v>25.7</v>
      </c>
    </row>
    <row r="31" spans="1:8" ht="18" customHeight="1">
      <c r="A31" s="211" t="s">
        <v>87</v>
      </c>
      <c r="B31" s="24">
        <v>1</v>
      </c>
      <c r="C31" s="24">
        <v>6</v>
      </c>
      <c r="D31" s="40" t="s">
        <v>25</v>
      </c>
      <c r="E31" s="26"/>
      <c r="F31" s="206">
        <f t="shared" si="4"/>
        <v>25.7</v>
      </c>
      <c r="G31" s="206">
        <f t="shared" si="4"/>
        <v>25.7</v>
      </c>
      <c r="H31" s="27">
        <f t="shared" si="4"/>
        <v>25.7</v>
      </c>
    </row>
    <row r="32" spans="1:8" ht="15.95" customHeight="1">
      <c r="A32" s="42" t="s">
        <v>26</v>
      </c>
      <c r="B32" s="11">
        <v>1</v>
      </c>
      <c r="C32" s="12">
        <v>6</v>
      </c>
      <c r="D32" s="13" t="s">
        <v>25</v>
      </c>
      <c r="E32" s="14">
        <v>500</v>
      </c>
      <c r="F32" s="196">
        <f t="shared" si="4"/>
        <v>25.7</v>
      </c>
      <c r="G32" s="196">
        <f t="shared" si="4"/>
        <v>25.7</v>
      </c>
      <c r="H32" s="176">
        <f t="shared" si="4"/>
        <v>25.7</v>
      </c>
    </row>
    <row r="33" spans="1:8" ht="15.95" customHeight="1">
      <c r="A33" s="42" t="s">
        <v>27</v>
      </c>
      <c r="B33" s="11">
        <v>1</v>
      </c>
      <c r="C33" s="12">
        <v>6</v>
      </c>
      <c r="D33" s="13" t="s">
        <v>25</v>
      </c>
      <c r="E33" s="14">
        <v>540</v>
      </c>
      <c r="F33" s="196">
        <v>25.7</v>
      </c>
      <c r="G33" s="196">
        <v>25.7</v>
      </c>
      <c r="H33" s="176">
        <v>25.7</v>
      </c>
    </row>
    <row r="34" spans="1:8" ht="15.95" customHeight="1">
      <c r="A34" s="158" t="s">
        <v>28</v>
      </c>
      <c r="B34" s="4">
        <v>1</v>
      </c>
      <c r="C34" s="5">
        <v>7</v>
      </c>
      <c r="D34" s="6"/>
      <c r="E34" s="7"/>
      <c r="F34" s="195">
        <f t="shared" ref="F34:H35" si="5">F35</f>
        <v>554.9</v>
      </c>
      <c r="G34" s="195">
        <f t="shared" si="5"/>
        <v>0</v>
      </c>
      <c r="H34" s="175">
        <f t="shared" si="5"/>
        <v>0</v>
      </c>
    </row>
    <row r="35" spans="1:8" ht="15.95" customHeight="1">
      <c r="A35" s="42" t="s">
        <v>9</v>
      </c>
      <c r="B35" s="11">
        <v>1</v>
      </c>
      <c r="C35" s="12">
        <v>7</v>
      </c>
      <c r="D35" s="13" t="s">
        <v>10</v>
      </c>
      <c r="E35" s="14"/>
      <c r="F35" s="196">
        <f t="shared" si="5"/>
        <v>554.9</v>
      </c>
      <c r="G35" s="196">
        <f t="shared" si="5"/>
        <v>0</v>
      </c>
      <c r="H35" s="176">
        <f t="shared" si="5"/>
        <v>0</v>
      </c>
    </row>
    <row r="36" spans="1:8" ht="32.1" customHeight="1">
      <c r="A36" s="42" t="s">
        <v>29</v>
      </c>
      <c r="B36" s="11">
        <v>1</v>
      </c>
      <c r="C36" s="12">
        <v>7</v>
      </c>
      <c r="D36" s="13" t="s">
        <v>30</v>
      </c>
      <c r="E36" s="14"/>
      <c r="F36" s="196">
        <f t="shared" ref="F36:H37" si="6">F37</f>
        <v>554.9</v>
      </c>
      <c r="G36" s="196">
        <f t="shared" si="6"/>
        <v>0</v>
      </c>
      <c r="H36" s="176">
        <f t="shared" si="6"/>
        <v>0</v>
      </c>
    </row>
    <row r="37" spans="1:8" ht="32.1" customHeight="1">
      <c r="A37" s="42" t="s">
        <v>120</v>
      </c>
      <c r="B37" s="11">
        <v>1</v>
      </c>
      <c r="C37" s="12">
        <v>7</v>
      </c>
      <c r="D37" s="13" t="s">
        <v>30</v>
      </c>
      <c r="E37" s="14">
        <v>200</v>
      </c>
      <c r="F37" s="196">
        <f t="shared" si="6"/>
        <v>554.9</v>
      </c>
      <c r="G37" s="196">
        <f t="shared" si="6"/>
        <v>0</v>
      </c>
      <c r="H37" s="176">
        <f t="shared" si="6"/>
        <v>0</v>
      </c>
    </row>
    <row r="38" spans="1:8" ht="32.1" customHeight="1">
      <c r="A38" s="211" t="s">
        <v>18</v>
      </c>
      <c r="B38" s="11">
        <v>1</v>
      </c>
      <c r="C38" s="12">
        <v>7</v>
      </c>
      <c r="D38" s="13" t="s">
        <v>30</v>
      </c>
      <c r="E38" s="26">
        <v>240</v>
      </c>
      <c r="F38" s="196">
        <v>554.9</v>
      </c>
      <c r="G38" s="196">
        <v>0</v>
      </c>
      <c r="H38" s="176">
        <v>0</v>
      </c>
    </row>
    <row r="39" spans="1:8" ht="15.95" customHeight="1">
      <c r="A39" s="218" t="s">
        <v>31</v>
      </c>
      <c r="B39" s="17">
        <v>1</v>
      </c>
      <c r="C39" s="18">
        <v>11</v>
      </c>
      <c r="D39" s="19" t="s">
        <v>7</v>
      </c>
      <c r="E39" s="20" t="s">
        <v>7</v>
      </c>
      <c r="F39" s="198">
        <f t="shared" ref="F39:H42" si="7">F40</f>
        <v>5</v>
      </c>
      <c r="G39" s="198">
        <f t="shared" si="7"/>
        <v>5</v>
      </c>
      <c r="H39" s="178">
        <f t="shared" si="7"/>
        <v>5</v>
      </c>
    </row>
    <row r="40" spans="1:8" ht="15.95" customHeight="1">
      <c r="A40" s="42" t="s">
        <v>9</v>
      </c>
      <c r="B40" s="11">
        <v>1</v>
      </c>
      <c r="C40" s="12">
        <v>11</v>
      </c>
      <c r="D40" s="13" t="s">
        <v>10</v>
      </c>
      <c r="E40" s="14" t="s">
        <v>7</v>
      </c>
      <c r="F40" s="196">
        <f t="shared" si="7"/>
        <v>5</v>
      </c>
      <c r="G40" s="196">
        <f t="shared" si="7"/>
        <v>5</v>
      </c>
      <c r="H40" s="176">
        <f t="shared" si="7"/>
        <v>5</v>
      </c>
    </row>
    <row r="41" spans="1:8" ht="15.95" customHeight="1">
      <c r="A41" s="42" t="s">
        <v>119</v>
      </c>
      <c r="B41" s="11">
        <v>1</v>
      </c>
      <c r="C41" s="12">
        <v>11</v>
      </c>
      <c r="D41" s="13" t="s">
        <v>32</v>
      </c>
      <c r="E41" s="14" t="s">
        <v>7</v>
      </c>
      <c r="F41" s="196">
        <f t="shared" si="7"/>
        <v>5</v>
      </c>
      <c r="G41" s="196">
        <f t="shared" si="7"/>
        <v>5</v>
      </c>
      <c r="H41" s="176">
        <f t="shared" si="7"/>
        <v>5</v>
      </c>
    </row>
    <row r="42" spans="1:8" ht="15.95" customHeight="1">
      <c r="A42" s="42" t="s">
        <v>19</v>
      </c>
      <c r="B42" s="11">
        <v>1</v>
      </c>
      <c r="C42" s="12">
        <v>11</v>
      </c>
      <c r="D42" s="13" t="s">
        <v>32</v>
      </c>
      <c r="E42" s="14">
        <v>800</v>
      </c>
      <c r="F42" s="196">
        <f t="shared" si="7"/>
        <v>5</v>
      </c>
      <c r="G42" s="196">
        <f t="shared" si="7"/>
        <v>5</v>
      </c>
      <c r="H42" s="176">
        <f t="shared" si="7"/>
        <v>5</v>
      </c>
    </row>
    <row r="43" spans="1:8" ht="15.95" customHeight="1">
      <c r="A43" s="215" t="s">
        <v>33</v>
      </c>
      <c r="B43" s="23">
        <v>1</v>
      </c>
      <c r="C43" s="24">
        <v>11</v>
      </c>
      <c r="D43" s="25" t="s">
        <v>32</v>
      </c>
      <c r="E43" s="26">
        <v>870</v>
      </c>
      <c r="F43" s="197">
        <v>5</v>
      </c>
      <c r="G43" s="197">
        <v>5</v>
      </c>
      <c r="H43" s="177">
        <v>5</v>
      </c>
    </row>
    <row r="44" spans="1:8" ht="15.95" customHeight="1">
      <c r="A44" s="217" t="s">
        <v>34</v>
      </c>
      <c r="B44" s="35">
        <v>1</v>
      </c>
      <c r="C44" s="36">
        <v>13</v>
      </c>
      <c r="D44" s="37" t="s">
        <v>7</v>
      </c>
      <c r="E44" s="38" t="s">
        <v>7</v>
      </c>
      <c r="F44" s="200">
        <f>F45</f>
        <v>85.9</v>
      </c>
      <c r="G44" s="200">
        <f>G45</f>
        <v>5</v>
      </c>
      <c r="H44" s="180">
        <f>H45</f>
        <v>5</v>
      </c>
    </row>
    <row r="45" spans="1:8" ht="15.95" customHeight="1">
      <c r="A45" s="42" t="s">
        <v>9</v>
      </c>
      <c r="B45" s="11">
        <v>1</v>
      </c>
      <c r="C45" s="12">
        <v>13</v>
      </c>
      <c r="D45" s="13" t="s">
        <v>10</v>
      </c>
      <c r="E45" s="14" t="s">
        <v>7</v>
      </c>
      <c r="F45" s="196">
        <f>F46</f>
        <v>85.9</v>
      </c>
      <c r="G45" s="196">
        <f t="shared" ref="G45:H45" si="8">G46</f>
        <v>5</v>
      </c>
      <c r="H45" s="196">
        <f t="shared" si="8"/>
        <v>5</v>
      </c>
    </row>
    <row r="46" spans="1:8" ht="15.95" customHeight="1">
      <c r="A46" s="211" t="s">
        <v>35</v>
      </c>
      <c r="B46" s="24">
        <v>1</v>
      </c>
      <c r="C46" s="24">
        <v>13</v>
      </c>
      <c r="D46" s="40" t="s">
        <v>36</v>
      </c>
      <c r="E46" s="26" t="s">
        <v>7</v>
      </c>
      <c r="F46" s="197">
        <f>F47+F49</f>
        <v>85.9</v>
      </c>
      <c r="G46" s="197">
        <f t="shared" ref="G46:H46" si="9">G47+G49</f>
        <v>5</v>
      </c>
      <c r="H46" s="197">
        <f t="shared" si="9"/>
        <v>5</v>
      </c>
    </row>
    <row r="47" spans="1:8" ht="32.1" customHeight="1">
      <c r="A47" s="42" t="s">
        <v>120</v>
      </c>
      <c r="B47" s="24">
        <v>1</v>
      </c>
      <c r="C47" s="24">
        <v>13</v>
      </c>
      <c r="D47" s="40" t="s">
        <v>36</v>
      </c>
      <c r="E47" s="26">
        <v>200</v>
      </c>
      <c r="F47" s="197">
        <f>F48</f>
        <v>25.9</v>
      </c>
      <c r="G47" s="197">
        <f>G48</f>
        <v>0</v>
      </c>
      <c r="H47" s="177">
        <f>H48</f>
        <v>0</v>
      </c>
    </row>
    <row r="48" spans="1:8" ht="32.1" customHeight="1">
      <c r="A48" s="215" t="s">
        <v>18</v>
      </c>
      <c r="B48" s="23">
        <v>1</v>
      </c>
      <c r="C48" s="24">
        <v>13</v>
      </c>
      <c r="D48" s="40" t="s">
        <v>36</v>
      </c>
      <c r="E48" s="26">
        <v>240</v>
      </c>
      <c r="F48" s="197">
        <v>25.9</v>
      </c>
      <c r="G48" s="197"/>
      <c r="H48" s="177"/>
    </row>
    <row r="49" spans="1:8" ht="15.95" customHeight="1">
      <c r="A49" s="42" t="s">
        <v>19</v>
      </c>
      <c r="B49" s="11">
        <v>1</v>
      </c>
      <c r="C49" s="12">
        <v>13</v>
      </c>
      <c r="D49" s="40" t="s">
        <v>36</v>
      </c>
      <c r="E49" s="14">
        <v>800</v>
      </c>
      <c r="F49" s="196">
        <f>F50</f>
        <v>60</v>
      </c>
      <c r="G49" s="196">
        <f t="shared" ref="G49:H49" si="10">G50</f>
        <v>5</v>
      </c>
      <c r="H49" s="196">
        <f t="shared" si="10"/>
        <v>5</v>
      </c>
    </row>
    <row r="50" spans="1:8" ht="15.95" customHeight="1">
      <c r="A50" s="211" t="s">
        <v>20</v>
      </c>
      <c r="B50" s="23">
        <v>1</v>
      </c>
      <c r="C50" s="24">
        <v>13</v>
      </c>
      <c r="D50" s="40" t="s">
        <v>36</v>
      </c>
      <c r="E50" s="26">
        <v>850</v>
      </c>
      <c r="F50" s="197">
        <v>60</v>
      </c>
      <c r="G50" s="197">
        <v>5</v>
      </c>
      <c r="H50" s="177">
        <v>5</v>
      </c>
    </row>
    <row r="51" spans="1:8" ht="15.95" customHeight="1">
      <c r="A51" s="158" t="s">
        <v>37</v>
      </c>
      <c r="B51" s="4">
        <v>2</v>
      </c>
      <c r="C51" s="5">
        <v>3</v>
      </c>
      <c r="D51" s="6" t="s">
        <v>7</v>
      </c>
      <c r="E51" s="7" t="s">
        <v>7</v>
      </c>
      <c r="F51" s="195">
        <f t="shared" ref="F51:H52" si="11">F52</f>
        <v>248.5</v>
      </c>
      <c r="G51" s="195">
        <f t="shared" si="11"/>
        <v>253</v>
      </c>
      <c r="H51" s="175">
        <f t="shared" si="11"/>
        <v>258.3</v>
      </c>
    </row>
    <row r="52" spans="1:8" ht="15.95" customHeight="1">
      <c r="A52" s="42" t="s">
        <v>15</v>
      </c>
      <c r="B52" s="11">
        <v>2</v>
      </c>
      <c r="C52" s="12">
        <v>3</v>
      </c>
      <c r="D52" s="13" t="s">
        <v>10</v>
      </c>
      <c r="E52" s="14" t="s">
        <v>7</v>
      </c>
      <c r="F52" s="196">
        <f t="shared" si="11"/>
        <v>248.5</v>
      </c>
      <c r="G52" s="196">
        <f t="shared" si="11"/>
        <v>253</v>
      </c>
      <c r="H52" s="176">
        <f t="shared" si="11"/>
        <v>258.3</v>
      </c>
    </row>
    <row r="53" spans="1:8" s="45" customFormat="1" ht="32.1" customHeight="1">
      <c r="A53" s="42" t="s">
        <v>38</v>
      </c>
      <c r="B53" s="11">
        <v>2</v>
      </c>
      <c r="C53" s="12">
        <v>3</v>
      </c>
      <c r="D53" s="13" t="s">
        <v>39</v>
      </c>
      <c r="E53" s="43" t="s">
        <v>7</v>
      </c>
      <c r="F53" s="196">
        <f>F54+F56</f>
        <v>248.5</v>
      </c>
      <c r="G53" s="196">
        <f>G54+G56</f>
        <v>253</v>
      </c>
      <c r="H53" s="176">
        <f>H54+H56</f>
        <v>258.3</v>
      </c>
    </row>
    <row r="54" spans="1:8" ht="63.95" customHeight="1">
      <c r="A54" s="42" t="s">
        <v>13</v>
      </c>
      <c r="B54" s="11">
        <v>2</v>
      </c>
      <c r="C54" s="12">
        <v>3</v>
      </c>
      <c r="D54" s="13" t="s">
        <v>39</v>
      </c>
      <c r="E54" s="14">
        <v>100</v>
      </c>
      <c r="F54" s="196">
        <f>F55</f>
        <v>236.9</v>
      </c>
      <c r="G54" s="196">
        <f>G55</f>
        <v>246.1</v>
      </c>
      <c r="H54" s="176">
        <f>H55</f>
        <v>255.7</v>
      </c>
    </row>
    <row r="55" spans="1:8" ht="32.1" customHeight="1">
      <c r="A55" s="42" t="s">
        <v>40</v>
      </c>
      <c r="B55" s="11">
        <v>2</v>
      </c>
      <c r="C55" s="12">
        <v>3</v>
      </c>
      <c r="D55" s="13" t="s">
        <v>39</v>
      </c>
      <c r="E55" s="14">
        <v>120</v>
      </c>
      <c r="F55" s="196">
        <v>236.9</v>
      </c>
      <c r="G55" s="196">
        <v>246.1</v>
      </c>
      <c r="H55" s="176">
        <v>255.7</v>
      </c>
    </row>
    <row r="56" spans="1:8" ht="32.1" customHeight="1">
      <c r="A56" s="42" t="s">
        <v>120</v>
      </c>
      <c r="B56" s="11">
        <v>2</v>
      </c>
      <c r="C56" s="12">
        <v>3</v>
      </c>
      <c r="D56" s="13" t="s">
        <v>41</v>
      </c>
      <c r="E56" s="14">
        <v>200</v>
      </c>
      <c r="F56" s="196">
        <f>F57</f>
        <v>11.6</v>
      </c>
      <c r="G56" s="196">
        <f>G57</f>
        <v>6.9</v>
      </c>
      <c r="H56" s="176">
        <f>H57</f>
        <v>2.6</v>
      </c>
    </row>
    <row r="57" spans="1:8" ht="32.1" customHeight="1">
      <c r="A57" s="42" t="s">
        <v>18</v>
      </c>
      <c r="B57" s="11">
        <v>2</v>
      </c>
      <c r="C57" s="12">
        <v>3</v>
      </c>
      <c r="D57" s="13" t="s">
        <v>41</v>
      </c>
      <c r="E57" s="14">
        <v>240</v>
      </c>
      <c r="F57" s="196">
        <v>11.6</v>
      </c>
      <c r="G57" s="196">
        <v>6.9</v>
      </c>
      <c r="H57" s="176">
        <v>2.6</v>
      </c>
    </row>
    <row r="58" spans="1:8" ht="32.1" customHeight="1">
      <c r="A58" s="158" t="s">
        <v>42</v>
      </c>
      <c r="B58" s="4">
        <v>3</v>
      </c>
      <c r="C58" s="12"/>
      <c r="D58" s="13"/>
      <c r="E58" s="14"/>
      <c r="F58" s="195">
        <f>F59</f>
        <v>30</v>
      </c>
      <c r="G58" s="195">
        <f>G59</f>
        <v>30</v>
      </c>
      <c r="H58" s="175">
        <f>H59</f>
        <v>30</v>
      </c>
    </row>
    <row r="59" spans="1:8" ht="32.1" customHeight="1">
      <c r="A59" s="158" t="s">
        <v>43</v>
      </c>
      <c r="B59" s="4">
        <v>3</v>
      </c>
      <c r="C59" s="5">
        <v>9</v>
      </c>
      <c r="D59" s="6" t="s">
        <v>7</v>
      </c>
      <c r="E59" s="7" t="s">
        <v>7</v>
      </c>
      <c r="F59" s="195">
        <f>F60</f>
        <v>30</v>
      </c>
      <c r="G59" s="195">
        <f t="shared" ref="G59:H60" si="12">G60</f>
        <v>30</v>
      </c>
      <c r="H59" s="195">
        <f t="shared" si="12"/>
        <v>30</v>
      </c>
    </row>
    <row r="60" spans="1:8" ht="63">
      <c r="A60" s="159" t="s">
        <v>158</v>
      </c>
      <c r="B60" s="4">
        <v>3</v>
      </c>
      <c r="C60" s="5">
        <v>9</v>
      </c>
      <c r="D60" s="6" t="s">
        <v>44</v>
      </c>
      <c r="E60" s="7" t="s">
        <v>7</v>
      </c>
      <c r="F60" s="195">
        <f>F61</f>
        <v>30</v>
      </c>
      <c r="G60" s="195">
        <f t="shared" si="12"/>
        <v>30</v>
      </c>
      <c r="H60" s="195">
        <f t="shared" si="12"/>
        <v>30</v>
      </c>
    </row>
    <row r="61" spans="1:8" ht="49.5" customHeight="1">
      <c r="A61" s="42" t="s">
        <v>47</v>
      </c>
      <c r="B61" s="11">
        <v>3</v>
      </c>
      <c r="C61" s="12">
        <v>9</v>
      </c>
      <c r="D61" s="25" t="s">
        <v>46</v>
      </c>
      <c r="E61" s="14" t="s">
        <v>7</v>
      </c>
      <c r="F61" s="196">
        <f t="shared" ref="F61:H62" si="13">F62</f>
        <v>30</v>
      </c>
      <c r="G61" s="196">
        <f t="shared" si="13"/>
        <v>30</v>
      </c>
      <c r="H61" s="176">
        <f t="shared" si="13"/>
        <v>30</v>
      </c>
    </row>
    <row r="62" spans="1:8" ht="32.1" customHeight="1">
      <c r="A62" s="42" t="s">
        <v>120</v>
      </c>
      <c r="B62" s="23">
        <v>3</v>
      </c>
      <c r="C62" s="24">
        <v>9</v>
      </c>
      <c r="D62" s="25" t="s">
        <v>46</v>
      </c>
      <c r="E62" s="26">
        <v>200</v>
      </c>
      <c r="F62" s="197">
        <f t="shared" si="13"/>
        <v>30</v>
      </c>
      <c r="G62" s="197">
        <f t="shared" si="13"/>
        <v>30</v>
      </c>
      <c r="H62" s="177">
        <f t="shared" si="13"/>
        <v>30</v>
      </c>
    </row>
    <row r="63" spans="1:8" ht="32.1" customHeight="1">
      <c r="A63" s="215" t="s">
        <v>18</v>
      </c>
      <c r="B63" s="23">
        <v>3</v>
      </c>
      <c r="C63" s="24">
        <v>9</v>
      </c>
      <c r="D63" s="25" t="s">
        <v>46</v>
      </c>
      <c r="E63" s="26">
        <v>240</v>
      </c>
      <c r="F63" s="197">
        <v>30</v>
      </c>
      <c r="G63" s="197">
        <v>30</v>
      </c>
      <c r="H63" s="177">
        <v>30</v>
      </c>
    </row>
    <row r="64" spans="1:8" ht="15.95" customHeight="1">
      <c r="A64" s="218" t="s">
        <v>48</v>
      </c>
      <c r="B64" s="17">
        <v>4</v>
      </c>
      <c r="C64" s="12"/>
      <c r="D64" s="13"/>
      <c r="E64" s="14"/>
      <c r="F64" s="195">
        <f>F65</f>
        <v>1503.5</v>
      </c>
      <c r="G64" s="195">
        <f t="shared" ref="G64:H65" si="14">G65</f>
        <v>1560.2</v>
      </c>
      <c r="H64" s="195">
        <f t="shared" si="14"/>
        <v>1655.9</v>
      </c>
    </row>
    <row r="65" spans="1:8" ht="15.95" customHeight="1">
      <c r="A65" s="218" t="s">
        <v>49</v>
      </c>
      <c r="B65" s="17">
        <v>4</v>
      </c>
      <c r="C65" s="18">
        <v>9</v>
      </c>
      <c r="D65" s="19" t="s">
        <v>7</v>
      </c>
      <c r="E65" s="20" t="s">
        <v>7</v>
      </c>
      <c r="F65" s="198">
        <f>F66</f>
        <v>1503.5</v>
      </c>
      <c r="G65" s="198">
        <f t="shared" si="14"/>
        <v>1560.2</v>
      </c>
      <c r="H65" s="198">
        <f t="shared" si="14"/>
        <v>1655.9</v>
      </c>
    </row>
    <row r="66" spans="1:8" ht="32.1" customHeight="1">
      <c r="A66" s="159" t="s">
        <v>160</v>
      </c>
      <c r="B66" s="4">
        <v>4</v>
      </c>
      <c r="C66" s="5">
        <v>9</v>
      </c>
      <c r="D66" s="6" t="s">
        <v>50</v>
      </c>
      <c r="E66" s="20"/>
      <c r="F66" s="198">
        <f>F67+F71</f>
        <v>1503.5</v>
      </c>
      <c r="G66" s="198">
        <f>G67+G71</f>
        <v>1560.2</v>
      </c>
      <c r="H66" s="178">
        <f>H67+H71</f>
        <v>1655.9</v>
      </c>
    </row>
    <row r="67" spans="1:8" ht="31.5" customHeight="1">
      <c r="A67" s="159" t="s">
        <v>161</v>
      </c>
      <c r="B67" s="4">
        <v>4</v>
      </c>
      <c r="C67" s="5">
        <v>9</v>
      </c>
      <c r="D67" s="6" t="s">
        <v>51</v>
      </c>
      <c r="E67" s="20"/>
      <c r="F67" s="198">
        <f t="shared" ref="F67:H69" si="15">F68</f>
        <v>1003.5</v>
      </c>
      <c r="G67" s="198">
        <f t="shared" si="15"/>
        <v>1060.2</v>
      </c>
      <c r="H67" s="178">
        <f t="shared" si="15"/>
        <v>1155.9000000000001</v>
      </c>
    </row>
    <row r="68" spans="1:8" ht="32.1" customHeight="1">
      <c r="A68" s="149" t="s">
        <v>162</v>
      </c>
      <c r="B68" s="11">
        <v>4</v>
      </c>
      <c r="C68" s="12">
        <v>9</v>
      </c>
      <c r="D68" s="13" t="s">
        <v>52</v>
      </c>
      <c r="E68" s="20"/>
      <c r="F68" s="197">
        <f t="shared" si="15"/>
        <v>1003.5</v>
      </c>
      <c r="G68" s="197">
        <f t="shared" si="15"/>
        <v>1060.2</v>
      </c>
      <c r="H68" s="177">
        <f t="shared" si="15"/>
        <v>1155.9000000000001</v>
      </c>
    </row>
    <row r="69" spans="1:8" ht="32.1" customHeight="1">
      <c r="A69" s="42" t="s">
        <v>120</v>
      </c>
      <c r="B69" s="11">
        <v>4</v>
      </c>
      <c r="C69" s="12">
        <v>9</v>
      </c>
      <c r="D69" s="13" t="s">
        <v>52</v>
      </c>
      <c r="E69" s="26">
        <v>200</v>
      </c>
      <c r="F69" s="197">
        <f t="shared" si="15"/>
        <v>1003.5</v>
      </c>
      <c r="G69" s="197">
        <f t="shared" si="15"/>
        <v>1060.2</v>
      </c>
      <c r="H69" s="177">
        <f t="shared" si="15"/>
        <v>1155.9000000000001</v>
      </c>
    </row>
    <row r="70" spans="1:8" ht="32.1" customHeight="1">
      <c r="A70" s="215" t="s">
        <v>18</v>
      </c>
      <c r="B70" s="11">
        <v>4</v>
      </c>
      <c r="C70" s="12">
        <v>9</v>
      </c>
      <c r="D70" s="13" t="s">
        <v>52</v>
      </c>
      <c r="E70" s="26">
        <v>240</v>
      </c>
      <c r="F70" s="197">
        <v>1003.5</v>
      </c>
      <c r="G70" s="197">
        <v>1060.2</v>
      </c>
      <c r="H70" s="177">
        <v>1155.9000000000001</v>
      </c>
    </row>
    <row r="71" spans="1:8" ht="33" customHeight="1">
      <c r="A71" s="159" t="s">
        <v>159</v>
      </c>
      <c r="B71" s="4">
        <v>4</v>
      </c>
      <c r="C71" s="5">
        <v>9</v>
      </c>
      <c r="D71" s="6" t="s">
        <v>53</v>
      </c>
      <c r="E71" s="20"/>
      <c r="F71" s="198">
        <f t="shared" ref="F71:H73" si="16">F72</f>
        <v>500</v>
      </c>
      <c r="G71" s="198">
        <f t="shared" si="16"/>
        <v>500</v>
      </c>
      <c r="H71" s="178">
        <f t="shared" si="16"/>
        <v>500</v>
      </c>
    </row>
    <row r="72" spans="1:8" ht="32.1" customHeight="1">
      <c r="A72" s="149" t="s">
        <v>163</v>
      </c>
      <c r="B72" s="11">
        <v>4</v>
      </c>
      <c r="C72" s="12">
        <v>9</v>
      </c>
      <c r="D72" s="13" t="s">
        <v>54</v>
      </c>
      <c r="E72" s="20"/>
      <c r="F72" s="197">
        <f t="shared" si="16"/>
        <v>500</v>
      </c>
      <c r="G72" s="197">
        <f t="shared" si="16"/>
        <v>500</v>
      </c>
      <c r="H72" s="177">
        <f t="shared" si="16"/>
        <v>500</v>
      </c>
    </row>
    <row r="73" spans="1:8" ht="32.1" customHeight="1">
      <c r="A73" s="42" t="s">
        <v>120</v>
      </c>
      <c r="B73" s="11">
        <v>4</v>
      </c>
      <c r="C73" s="12">
        <v>9</v>
      </c>
      <c r="D73" s="13" t="s">
        <v>54</v>
      </c>
      <c r="E73" s="26">
        <v>200</v>
      </c>
      <c r="F73" s="197">
        <f t="shared" si="16"/>
        <v>500</v>
      </c>
      <c r="G73" s="197">
        <f t="shared" si="16"/>
        <v>500</v>
      </c>
      <c r="H73" s="177">
        <f t="shared" si="16"/>
        <v>500</v>
      </c>
    </row>
    <row r="74" spans="1:8" ht="32.1" customHeight="1">
      <c r="A74" s="215" t="s">
        <v>18</v>
      </c>
      <c r="B74" s="11">
        <v>4</v>
      </c>
      <c r="C74" s="12">
        <v>9</v>
      </c>
      <c r="D74" s="13" t="s">
        <v>54</v>
      </c>
      <c r="E74" s="26">
        <v>240</v>
      </c>
      <c r="F74" s="197">
        <v>500</v>
      </c>
      <c r="G74" s="197">
        <v>500</v>
      </c>
      <c r="H74" s="177">
        <v>500</v>
      </c>
    </row>
    <row r="75" spans="1:8" ht="15.75">
      <c r="A75" s="218" t="s">
        <v>55</v>
      </c>
      <c r="B75" s="17">
        <v>5</v>
      </c>
      <c r="C75" s="18" t="s">
        <v>7</v>
      </c>
      <c r="D75" s="19" t="s">
        <v>7</v>
      </c>
      <c r="E75" s="20" t="s">
        <v>7</v>
      </c>
      <c r="F75" s="198">
        <f>F81+F76</f>
        <v>1752.4</v>
      </c>
      <c r="G75" s="198">
        <f t="shared" ref="G75:H75" si="17">G81+G76</f>
        <v>1042.2</v>
      </c>
      <c r="H75" s="198">
        <f t="shared" si="17"/>
        <v>554</v>
      </c>
    </row>
    <row r="76" spans="1:8" ht="15.75">
      <c r="A76" s="158" t="s">
        <v>154</v>
      </c>
      <c r="B76" s="4">
        <v>5</v>
      </c>
      <c r="C76" s="5">
        <v>1</v>
      </c>
      <c r="D76" s="6" t="s">
        <v>7</v>
      </c>
      <c r="E76" s="7" t="s">
        <v>7</v>
      </c>
      <c r="F76" s="195">
        <f>F77</f>
        <v>300</v>
      </c>
      <c r="G76" s="195">
        <f t="shared" ref="G76:H79" si="18">G77</f>
        <v>0</v>
      </c>
      <c r="H76" s="195">
        <f t="shared" si="18"/>
        <v>0</v>
      </c>
    </row>
    <row r="77" spans="1:8" ht="15.75">
      <c r="A77" s="42" t="s">
        <v>155</v>
      </c>
      <c r="B77" s="11">
        <v>5</v>
      </c>
      <c r="C77" s="12">
        <v>1</v>
      </c>
      <c r="D77" s="13" t="s">
        <v>10</v>
      </c>
      <c r="E77" s="14"/>
      <c r="F77" s="196">
        <f>F78</f>
        <v>300</v>
      </c>
      <c r="G77" s="196">
        <f t="shared" si="18"/>
        <v>0</v>
      </c>
      <c r="H77" s="196">
        <f t="shared" si="18"/>
        <v>0</v>
      </c>
    </row>
    <row r="78" spans="1:8" ht="31.5">
      <c r="A78" s="42" t="s">
        <v>156</v>
      </c>
      <c r="B78" s="11">
        <v>5</v>
      </c>
      <c r="C78" s="12">
        <v>1</v>
      </c>
      <c r="D78" s="13" t="s">
        <v>157</v>
      </c>
      <c r="E78" s="14"/>
      <c r="F78" s="196">
        <f>F79</f>
        <v>300</v>
      </c>
      <c r="G78" s="196">
        <f t="shared" si="18"/>
        <v>0</v>
      </c>
      <c r="H78" s="196">
        <f t="shared" si="18"/>
        <v>0</v>
      </c>
    </row>
    <row r="79" spans="1:8" ht="31.5">
      <c r="A79" s="42" t="s">
        <v>120</v>
      </c>
      <c r="B79" s="11">
        <v>5</v>
      </c>
      <c r="C79" s="12">
        <v>1</v>
      </c>
      <c r="D79" s="13" t="s">
        <v>157</v>
      </c>
      <c r="E79" s="14">
        <v>200</v>
      </c>
      <c r="F79" s="196">
        <f>F80</f>
        <v>300</v>
      </c>
      <c r="G79" s="196">
        <f t="shared" si="18"/>
        <v>0</v>
      </c>
      <c r="H79" s="196">
        <f t="shared" si="18"/>
        <v>0</v>
      </c>
    </row>
    <row r="80" spans="1:8" ht="31.5">
      <c r="A80" s="215" t="s">
        <v>18</v>
      </c>
      <c r="B80" s="11">
        <v>5</v>
      </c>
      <c r="C80" s="12">
        <v>1</v>
      </c>
      <c r="D80" s="13" t="s">
        <v>157</v>
      </c>
      <c r="E80" s="14">
        <v>240</v>
      </c>
      <c r="F80" s="196">
        <v>300</v>
      </c>
      <c r="G80" s="196">
        <v>0</v>
      </c>
      <c r="H80" s="176">
        <v>0</v>
      </c>
    </row>
    <row r="81" spans="1:12" ht="15.95" customHeight="1">
      <c r="A81" s="218" t="s">
        <v>56</v>
      </c>
      <c r="B81" s="4">
        <v>5</v>
      </c>
      <c r="C81" s="5">
        <v>3</v>
      </c>
      <c r="D81" s="6"/>
      <c r="E81" s="7"/>
      <c r="F81" s="195">
        <f>F82</f>
        <v>1452.4</v>
      </c>
      <c r="G81" s="195">
        <f t="shared" ref="G81:H81" si="19">G82</f>
        <v>1042.2</v>
      </c>
      <c r="H81" s="195">
        <f t="shared" si="19"/>
        <v>554</v>
      </c>
      <c r="J81" s="261"/>
      <c r="K81" s="261"/>
      <c r="L81" s="261"/>
    </row>
    <row r="82" spans="1:12" ht="32.1" customHeight="1">
      <c r="A82" s="159" t="s">
        <v>164</v>
      </c>
      <c r="B82" s="4">
        <v>5</v>
      </c>
      <c r="C82" s="5">
        <v>3</v>
      </c>
      <c r="D82" s="6" t="s">
        <v>57</v>
      </c>
      <c r="E82" s="7" t="s">
        <v>7</v>
      </c>
      <c r="F82" s="195">
        <f>F83+F87+F91+F95</f>
        <v>1452.4</v>
      </c>
      <c r="G82" s="195">
        <f>G83+G87+G91+G95</f>
        <v>1042.2</v>
      </c>
      <c r="H82" s="175">
        <f>H83+H87+H91+H95</f>
        <v>554</v>
      </c>
    </row>
    <row r="83" spans="1:12" ht="46.5" customHeight="1">
      <c r="A83" s="159" t="s">
        <v>165</v>
      </c>
      <c r="B83" s="4">
        <v>5</v>
      </c>
      <c r="C83" s="5">
        <v>3</v>
      </c>
      <c r="D83" s="6" t="s">
        <v>58</v>
      </c>
      <c r="E83" s="7"/>
      <c r="F83" s="195">
        <f t="shared" ref="F83:H85" si="20">F84</f>
        <v>1407.4</v>
      </c>
      <c r="G83" s="195">
        <f t="shared" si="20"/>
        <v>997.2</v>
      </c>
      <c r="H83" s="175">
        <f t="shared" si="20"/>
        <v>509</v>
      </c>
    </row>
    <row r="84" spans="1:12" ht="48" customHeight="1">
      <c r="A84" s="149" t="s">
        <v>166</v>
      </c>
      <c r="B84" s="11">
        <v>5</v>
      </c>
      <c r="C84" s="12">
        <v>3</v>
      </c>
      <c r="D84" s="13" t="s">
        <v>59</v>
      </c>
      <c r="E84" s="14"/>
      <c r="F84" s="196">
        <f t="shared" si="20"/>
        <v>1407.4</v>
      </c>
      <c r="G84" s="196">
        <f t="shared" si="20"/>
        <v>997.2</v>
      </c>
      <c r="H84" s="176">
        <f t="shared" si="20"/>
        <v>509</v>
      </c>
    </row>
    <row r="85" spans="1:12" ht="32.1" customHeight="1">
      <c r="A85" s="42" t="s">
        <v>120</v>
      </c>
      <c r="B85" s="11">
        <v>5</v>
      </c>
      <c r="C85" s="12">
        <v>3</v>
      </c>
      <c r="D85" s="13" t="s">
        <v>59</v>
      </c>
      <c r="E85" s="14">
        <v>200</v>
      </c>
      <c r="F85" s="196">
        <f t="shared" si="20"/>
        <v>1407.4</v>
      </c>
      <c r="G85" s="196">
        <f t="shared" si="20"/>
        <v>997.2</v>
      </c>
      <c r="H85" s="176">
        <f t="shared" si="20"/>
        <v>509</v>
      </c>
    </row>
    <row r="86" spans="1:12" ht="32.1" customHeight="1">
      <c r="A86" s="42" t="s">
        <v>18</v>
      </c>
      <c r="B86" s="11">
        <v>5</v>
      </c>
      <c r="C86" s="12">
        <v>3</v>
      </c>
      <c r="D86" s="13" t="s">
        <v>59</v>
      </c>
      <c r="E86" s="14">
        <v>240</v>
      </c>
      <c r="F86" s="196">
        <v>1407.4</v>
      </c>
      <c r="G86" s="196">
        <f>1067.2-70</f>
        <v>997.2</v>
      </c>
      <c r="H86" s="176">
        <v>509</v>
      </c>
    </row>
    <row r="87" spans="1:12" ht="32.1" customHeight="1">
      <c r="A87" s="159" t="s">
        <v>167</v>
      </c>
      <c r="B87" s="4">
        <v>5</v>
      </c>
      <c r="C87" s="5">
        <v>3</v>
      </c>
      <c r="D87" s="6" t="s">
        <v>60</v>
      </c>
      <c r="E87" s="7"/>
      <c r="F87" s="195">
        <f t="shared" ref="F87:H89" si="21">F88</f>
        <v>15</v>
      </c>
      <c r="G87" s="195">
        <f t="shared" si="21"/>
        <v>15</v>
      </c>
      <c r="H87" s="175">
        <f t="shared" si="21"/>
        <v>15</v>
      </c>
    </row>
    <row r="88" spans="1:12" ht="47.25" customHeight="1">
      <c r="A88" s="149" t="s">
        <v>168</v>
      </c>
      <c r="B88" s="11">
        <v>5</v>
      </c>
      <c r="C88" s="12">
        <v>3</v>
      </c>
      <c r="D88" s="13" t="s">
        <v>61</v>
      </c>
      <c r="E88" s="14"/>
      <c r="F88" s="196">
        <f t="shared" si="21"/>
        <v>15</v>
      </c>
      <c r="G88" s="196">
        <f t="shared" si="21"/>
        <v>15</v>
      </c>
      <c r="H88" s="176">
        <f t="shared" si="21"/>
        <v>15</v>
      </c>
    </row>
    <row r="89" spans="1:12" ht="32.1" customHeight="1">
      <c r="A89" s="42" t="s">
        <v>120</v>
      </c>
      <c r="B89" s="11">
        <v>5</v>
      </c>
      <c r="C89" s="12">
        <v>3</v>
      </c>
      <c r="D89" s="13" t="s">
        <v>61</v>
      </c>
      <c r="E89" s="14">
        <v>200</v>
      </c>
      <c r="F89" s="196">
        <f t="shared" si="21"/>
        <v>15</v>
      </c>
      <c r="G89" s="196">
        <f t="shared" si="21"/>
        <v>15</v>
      </c>
      <c r="H89" s="176">
        <f t="shared" si="21"/>
        <v>15</v>
      </c>
    </row>
    <row r="90" spans="1:12" ht="32.1" customHeight="1">
      <c r="A90" s="42" t="s">
        <v>18</v>
      </c>
      <c r="B90" s="11">
        <v>5</v>
      </c>
      <c r="C90" s="12">
        <v>3</v>
      </c>
      <c r="D90" s="13" t="s">
        <v>61</v>
      </c>
      <c r="E90" s="14">
        <v>240</v>
      </c>
      <c r="F90" s="196">
        <v>15</v>
      </c>
      <c r="G90" s="196">
        <v>15</v>
      </c>
      <c r="H90" s="176">
        <v>15</v>
      </c>
    </row>
    <row r="91" spans="1:12" ht="48" customHeight="1">
      <c r="A91" s="159" t="s">
        <v>169</v>
      </c>
      <c r="B91" s="4">
        <v>5</v>
      </c>
      <c r="C91" s="5">
        <v>3</v>
      </c>
      <c r="D91" s="6" t="s">
        <v>62</v>
      </c>
      <c r="E91" s="7"/>
      <c r="F91" s="195">
        <f t="shared" ref="F91:H93" si="22">F92</f>
        <v>15</v>
      </c>
      <c r="G91" s="195">
        <f t="shared" si="22"/>
        <v>15</v>
      </c>
      <c r="H91" s="175">
        <f t="shared" si="22"/>
        <v>15</v>
      </c>
    </row>
    <row r="92" spans="1:12" ht="46.5" customHeight="1">
      <c r="A92" s="149" t="s">
        <v>170</v>
      </c>
      <c r="B92" s="11">
        <v>5</v>
      </c>
      <c r="C92" s="12">
        <v>3</v>
      </c>
      <c r="D92" s="13" t="s">
        <v>63</v>
      </c>
      <c r="E92" s="14"/>
      <c r="F92" s="196">
        <f t="shared" si="22"/>
        <v>15</v>
      </c>
      <c r="G92" s="196">
        <f t="shared" si="22"/>
        <v>15</v>
      </c>
      <c r="H92" s="176">
        <f t="shared" si="22"/>
        <v>15</v>
      </c>
    </row>
    <row r="93" spans="1:12" ht="32.1" customHeight="1">
      <c r="A93" s="42" t="s">
        <v>120</v>
      </c>
      <c r="B93" s="11">
        <v>5</v>
      </c>
      <c r="C93" s="12">
        <v>3</v>
      </c>
      <c r="D93" s="13" t="s">
        <v>63</v>
      </c>
      <c r="E93" s="14">
        <v>200</v>
      </c>
      <c r="F93" s="196">
        <f t="shared" si="22"/>
        <v>15</v>
      </c>
      <c r="G93" s="196">
        <f t="shared" si="22"/>
        <v>15</v>
      </c>
      <c r="H93" s="176">
        <f t="shared" si="22"/>
        <v>15</v>
      </c>
    </row>
    <row r="94" spans="1:12" ht="32.1" customHeight="1">
      <c r="A94" s="42" t="s">
        <v>18</v>
      </c>
      <c r="B94" s="11">
        <v>5</v>
      </c>
      <c r="C94" s="12">
        <v>3</v>
      </c>
      <c r="D94" s="13" t="s">
        <v>63</v>
      </c>
      <c r="E94" s="14">
        <v>240</v>
      </c>
      <c r="F94" s="196">
        <v>15</v>
      </c>
      <c r="G94" s="196">
        <v>15</v>
      </c>
      <c r="H94" s="176">
        <v>15</v>
      </c>
    </row>
    <row r="95" spans="1:12" ht="48" customHeight="1">
      <c r="A95" s="159" t="s">
        <v>171</v>
      </c>
      <c r="B95" s="4">
        <v>5</v>
      </c>
      <c r="C95" s="5">
        <v>3</v>
      </c>
      <c r="D95" s="6" t="s">
        <v>64</v>
      </c>
      <c r="E95" s="7"/>
      <c r="F95" s="195">
        <f t="shared" ref="F95:H97" si="23">F96</f>
        <v>15</v>
      </c>
      <c r="G95" s="195">
        <f t="shared" si="23"/>
        <v>15</v>
      </c>
      <c r="H95" s="175">
        <f t="shared" si="23"/>
        <v>15</v>
      </c>
    </row>
    <row r="96" spans="1:12" ht="63.95" customHeight="1">
      <c r="A96" s="149" t="s">
        <v>172</v>
      </c>
      <c r="B96" s="11">
        <v>5</v>
      </c>
      <c r="C96" s="12">
        <v>3</v>
      </c>
      <c r="D96" s="13" t="s">
        <v>65</v>
      </c>
      <c r="E96" s="14"/>
      <c r="F96" s="196">
        <f t="shared" si="23"/>
        <v>15</v>
      </c>
      <c r="G96" s="196">
        <f t="shared" si="23"/>
        <v>15</v>
      </c>
      <c r="H96" s="176">
        <f t="shared" si="23"/>
        <v>15</v>
      </c>
    </row>
    <row r="97" spans="1:8" ht="32.1" customHeight="1">
      <c r="A97" s="42" t="s">
        <v>120</v>
      </c>
      <c r="B97" s="11">
        <v>5</v>
      </c>
      <c r="C97" s="12">
        <v>3</v>
      </c>
      <c r="D97" s="13" t="s">
        <v>65</v>
      </c>
      <c r="E97" s="14">
        <v>200</v>
      </c>
      <c r="F97" s="196">
        <f t="shared" si="23"/>
        <v>15</v>
      </c>
      <c r="G97" s="196">
        <f t="shared" si="23"/>
        <v>15</v>
      </c>
      <c r="H97" s="176">
        <f t="shared" si="23"/>
        <v>15</v>
      </c>
    </row>
    <row r="98" spans="1:8" ht="32.1" customHeight="1">
      <c r="A98" s="42" t="s">
        <v>18</v>
      </c>
      <c r="B98" s="11">
        <v>5</v>
      </c>
      <c r="C98" s="12">
        <v>3</v>
      </c>
      <c r="D98" s="13" t="s">
        <v>65</v>
      </c>
      <c r="E98" s="14">
        <v>240</v>
      </c>
      <c r="F98" s="196">
        <v>15</v>
      </c>
      <c r="G98" s="196">
        <v>15</v>
      </c>
      <c r="H98" s="176">
        <v>15</v>
      </c>
    </row>
    <row r="99" spans="1:8" ht="15.95" customHeight="1">
      <c r="A99" s="226" t="s">
        <v>66</v>
      </c>
      <c r="B99" s="54">
        <v>8</v>
      </c>
      <c r="C99" s="55" t="s">
        <v>7</v>
      </c>
      <c r="D99" s="59" t="s">
        <v>7</v>
      </c>
      <c r="E99" s="60" t="s">
        <v>7</v>
      </c>
      <c r="F99" s="201">
        <f>F100</f>
        <v>7073.7000000000007</v>
      </c>
      <c r="G99" s="201">
        <f t="shared" ref="G99:H100" si="24">G100</f>
        <v>3294.6</v>
      </c>
      <c r="H99" s="201">
        <f t="shared" si="24"/>
        <v>2329.1999999999998</v>
      </c>
    </row>
    <row r="100" spans="1:8" ht="15.95" customHeight="1">
      <c r="A100" s="222" t="s">
        <v>67</v>
      </c>
      <c r="B100" s="62">
        <v>8</v>
      </c>
      <c r="C100" s="63">
        <v>1</v>
      </c>
      <c r="D100" s="64" t="s">
        <v>7</v>
      </c>
      <c r="E100" s="65" t="s">
        <v>7</v>
      </c>
      <c r="F100" s="202">
        <f>F101</f>
        <v>7073.7000000000007</v>
      </c>
      <c r="G100" s="202">
        <f t="shared" si="24"/>
        <v>3294.6</v>
      </c>
      <c r="H100" s="202">
        <f t="shared" si="24"/>
        <v>2329.1999999999998</v>
      </c>
    </row>
    <row r="101" spans="1:8" ht="32.1" customHeight="1">
      <c r="A101" s="159" t="s">
        <v>173</v>
      </c>
      <c r="B101" s="4">
        <v>8</v>
      </c>
      <c r="C101" s="5">
        <v>1</v>
      </c>
      <c r="D101" s="6" t="s">
        <v>68</v>
      </c>
      <c r="E101" s="7" t="s">
        <v>7</v>
      </c>
      <c r="F101" s="195">
        <f>F102+F109</f>
        <v>7073.7000000000007</v>
      </c>
      <c r="G101" s="195">
        <f t="shared" ref="G101:H101" si="25">G102+G109</f>
        <v>3294.6</v>
      </c>
      <c r="H101" s="195">
        <f t="shared" si="25"/>
        <v>2329.1999999999998</v>
      </c>
    </row>
    <row r="102" spans="1:8" ht="35.25" customHeight="1">
      <c r="A102" s="149" t="s">
        <v>128</v>
      </c>
      <c r="B102" s="56">
        <v>8</v>
      </c>
      <c r="C102" s="57">
        <v>1</v>
      </c>
      <c r="D102" s="13" t="s">
        <v>69</v>
      </c>
      <c r="E102" s="66"/>
      <c r="F102" s="203">
        <f>F103+F105+F107</f>
        <v>4405.8</v>
      </c>
      <c r="G102" s="203">
        <f>G103+G105+G107</f>
        <v>3294.6</v>
      </c>
      <c r="H102" s="181">
        <f>H103+H105+H107</f>
        <v>2329.1999999999998</v>
      </c>
    </row>
    <row r="103" spans="1:8" ht="63.95" customHeight="1">
      <c r="A103" s="211" t="s">
        <v>13</v>
      </c>
      <c r="B103" s="56">
        <v>8</v>
      </c>
      <c r="C103" s="57">
        <v>1</v>
      </c>
      <c r="D103" s="13" t="s">
        <v>69</v>
      </c>
      <c r="E103" s="66">
        <v>100</v>
      </c>
      <c r="F103" s="203">
        <f>F104</f>
        <v>3294.6</v>
      </c>
      <c r="G103" s="203">
        <f>G104</f>
        <v>3294.6</v>
      </c>
      <c r="H103" s="181">
        <f>H104</f>
        <v>2329.1999999999998</v>
      </c>
    </row>
    <row r="104" spans="1:8" ht="15.75">
      <c r="A104" s="163" t="s">
        <v>70</v>
      </c>
      <c r="B104" s="56">
        <v>8</v>
      </c>
      <c r="C104" s="57">
        <v>1</v>
      </c>
      <c r="D104" s="13" t="s">
        <v>69</v>
      </c>
      <c r="E104" s="66">
        <v>110</v>
      </c>
      <c r="F104" s="203">
        <v>3294.6</v>
      </c>
      <c r="G104" s="203">
        <v>3294.6</v>
      </c>
      <c r="H104" s="181">
        <f>3294.6-1088+122.6</f>
        <v>2329.1999999999998</v>
      </c>
    </row>
    <row r="105" spans="1:8" ht="32.1" customHeight="1">
      <c r="A105" s="42" t="s">
        <v>120</v>
      </c>
      <c r="B105" s="68">
        <v>8</v>
      </c>
      <c r="C105" s="69">
        <v>1</v>
      </c>
      <c r="D105" s="13" t="s">
        <v>69</v>
      </c>
      <c r="E105" s="70">
        <v>200</v>
      </c>
      <c r="F105" s="204">
        <f>F106</f>
        <v>1091.2</v>
      </c>
      <c r="G105" s="204">
        <f>G106</f>
        <v>0</v>
      </c>
      <c r="H105" s="182">
        <f>H106</f>
        <v>0</v>
      </c>
    </row>
    <row r="106" spans="1:8" ht="32.1" customHeight="1">
      <c r="A106" s="212" t="s">
        <v>18</v>
      </c>
      <c r="B106" s="73">
        <v>8</v>
      </c>
      <c r="C106" s="74">
        <v>1</v>
      </c>
      <c r="D106" s="13" t="s">
        <v>69</v>
      </c>
      <c r="E106" s="75">
        <v>240</v>
      </c>
      <c r="F106" s="205">
        <v>1091.2</v>
      </c>
      <c r="G106" s="205"/>
      <c r="H106" s="183"/>
    </row>
    <row r="107" spans="1:8" ht="15.95" customHeight="1">
      <c r="A107" s="211" t="s">
        <v>19</v>
      </c>
      <c r="B107" s="56">
        <v>8</v>
      </c>
      <c r="C107" s="57">
        <v>1</v>
      </c>
      <c r="D107" s="13" t="s">
        <v>69</v>
      </c>
      <c r="E107" s="66">
        <v>800</v>
      </c>
      <c r="F107" s="203">
        <f>F108</f>
        <v>20</v>
      </c>
      <c r="G107" s="203">
        <f>G108</f>
        <v>0</v>
      </c>
      <c r="H107" s="181">
        <f>H108</f>
        <v>0</v>
      </c>
    </row>
    <row r="108" spans="1:8" ht="15.95" customHeight="1">
      <c r="A108" s="211" t="s">
        <v>20</v>
      </c>
      <c r="B108" s="56">
        <v>8</v>
      </c>
      <c r="C108" s="57">
        <v>1</v>
      </c>
      <c r="D108" s="13" t="s">
        <v>69</v>
      </c>
      <c r="E108" s="66">
        <v>850</v>
      </c>
      <c r="F108" s="203">
        <v>20</v>
      </c>
      <c r="G108" s="203"/>
      <c r="H108" s="181"/>
    </row>
    <row r="109" spans="1:8" ht="63.95" customHeight="1">
      <c r="A109" s="149" t="s">
        <v>139</v>
      </c>
      <c r="B109" s="68">
        <v>8</v>
      </c>
      <c r="C109" s="69">
        <v>1</v>
      </c>
      <c r="D109" s="13" t="s">
        <v>71</v>
      </c>
      <c r="E109" s="70"/>
      <c r="F109" s="204">
        <f>F110</f>
        <v>2667.9</v>
      </c>
      <c r="G109" s="204">
        <f t="shared" ref="G109:H109" si="26">G110</f>
        <v>0</v>
      </c>
      <c r="H109" s="204">
        <f t="shared" si="26"/>
        <v>0</v>
      </c>
    </row>
    <row r="110" spans="1:8" ht="63.95" customHeight="1">
      <c r="A110" s="211" t="s">
        <v>13</v>
      </c>
      <c r="B110" s="68">
        <v>8</v>
      </c>
      <c r="C110" s="69">
        <v>1</v>
      </c>
      <c r="D110" s="13" t="s">
        <v>71</v>
      </c>
      <c r="E110" s="70">
        <v>100</v>
      </c>
      <c r="F110" s="204">
        <f>F111</f>
        <v>2667.9</v>
      </c>
      <c r="G110" s="204">
        <f>G111</f>
        <v>0</v>
      </c>
      <c r="H110" s="182">
        <f>H111</f>
        <v>0</v>
      </c>
    </row>
    <row r="111" spans="1:8" ht="15.95" customHeight="1">
      <c r="A111" s="163" t="s">
        <v>70</v>
      </c>
      <c r="B111" s="68">
        <v>8</v>
      </c>
      <c r="C111" s="69">
        <v>1</v>
      </c>
      <c r="D111" s="13" t="s">
        <v>71</v>
      </c>
      <c r="E111" s="70">
        <v>110</v>
      </c>
      <c r="F111" s="204">
        <v>2667.9</v>
      </c>
      <c r="G111" s="204"/>
      <c r="H111" s="182"/>
    </row>
    <row r="112" spans="1:8" ht="15.95" customHeight="1">
      <c r="A112" s="218" t="s">
        <v>72</v>
      </c>
      <c r="B112" s="54">
        <v>10</v>
      </c>
      <c r="C112" s="69"/>
      <c r="D112" s="13"/>
      <c r="E112" s="70"/>
      <c r="F112" s="198">
        <f t="shared" ref="F112:H116" si="27">F113</f>
        <v>320</v>
      </c>
      <c r="G112" s="198">
        <f t="shared" si="27"/>
        <v>320</v>
      </c>
      <c r="H112" s="178">
        <f t="shared" si="27"/>
        <v>320</v>
      </c>
    </row>
    <row r="113" spans="1:8" ht="15.95" customHeight="1">
      <c r="A113" s="220" t="s">
        <v>73</v>
      </c>
      <c r="B113" s="54">
        <v>10</v>
      </c>
      <c r="C113" s="55">
        <v>1</v>
      </c>
      <c r="D113" s="59" t="s">
        <v>7</v>
      </c>
      <c r="E113" s="60" t="s">
        <v>7</v>
      </c>
      <c r="F113" s="198">
        <f t="shared" si="27"/>
        <v>320</v>
      </c>
      <c r="G113" s="198">
        <f t="shared" si="27"/>
        <v>320</v>
      </c>
      <c r="H113" s="178">
        <f t="shared" si="27"/>
        <v>320</v>
      </c>
    </row>
    <row r="114" spans="1:8" ht="15.95" customHeight="1">
      <c r="A114" s="223" t="s">
        <v>74</v>
      </c>
      <c r="B114" s="73">
        <v>10</v>
      </c>
      <c r="C114" s="74">
        <v>1</v>
      </c>
      <c r="D114" s="41" t="s">
        <v>10</v>
      </c>
      <c r="E114" s="75" t="s">
        <v>7</v>
      </c>
      <c r="F114" s="205">
        <f t="shared" si="27"/>
        <v>320</v>
      </c>
      <c r="G114" s="205">
        <f t="shared" si="27"/>
        <v>320</v>
      </c>
      <c r="H114" s="183">
        <f t="shared" si="27"/>
        <v>320</v>
      </c>
    </row>
    <row r="115" spans="1:8" ht="32.1" customHeight="1">
      <c r="A115" s="224" t="s">
        <v>75</v>
      </c>
      <c r="B115" s="56">
        <v>10</v>
      </c>
      <c r="C115" s="57">
        <v>1</v>
      </c>
      <c r="D115" s="13" t="s">
        <v>118</v>
      </c>
      <c r="E115" s="66" t="s">
        <v>7</v>
      </c>
      <c r="F115" s="203">
        <f t="shared" si="27"/>
        <v>320</v>
      </c>
      <c r="G115" s="203">
        <f t="shared" si="27"/>
        <v>320</v>
      </c>
      <c r="H115" s="181">
        <f t="shared" si="27"/>
        <v>320</v>
      </c>
    </row>
    <row r="116" spans="1:8" ht="15.95" customHeight="1">
      <c r="A116" s="221" t="s">
        <v>76</v>
      </c>
      <c r="B116" s="68">
        <v>10</v>
      </c>
      <c r="C116" s="69">
        <v>1</v>
      </c>
      <c r="D116" s="13" t="s">
        <v>118</v>
      </c>
      <c r="E116" s="70">
        <v>300</v>
      </c>
      <c r="F116" s="204">
        <f t="shared" si="27"/>
        <v>320</v>
      </c>
      <c r="G116" s="204">
        <f t="shared" si="27"/>
        <v>320</v>
      </c>
      <c r="H116" s="182">
        <f t="shared" si="27"/>
        <v>320</v>
      </c>
    </row>
    <row r="117" spans="1:8" ht="31.5" customHeight="1">
      <c r="A117" s="225" t="s">
        <v>129</v>
      </c>
      <c r="B117" s="68">
        <v>10</v>
      </c>
      <c r="C117" s="69">
        <v>1</v>
      </c>
      <c r="D117" s="40" t="s">
        <v>118</v>
      </c>
      <c r="E117" s="70">
        <v>320</v>
      </c>
      <c r="F117" s="204">
        <v>320</v>
      </c>
      <c r="G117" s="204">
        <v>320</v>
      </c>
      <c r="H117" s="182">
        <v>320</v>
      </c>
    </row>
    <row r="118" spans="1:8" ht="20.100000000000001" customHeight="1">
      <c r="A118" s="121" t="s">
        <v>77</v>
      </c>
      <c r="B118" s="18">
        <v>99</v>
      </c>
      <c r="C118" s="18"/>
      <c r="D118" s="52" t="s">
        <v>7</v>
      </c>
      <c r="E118" s="20" t="s">
        <v>7</v>
      </c>
      <c r="F118" s="230">
        <f t="shared" ref="F118:H122" si="28">F119</f>
        <v>0</v>
      </c>
      <c r="G118" s="230">
        <f t="shared" si="28"/>
        <v>260.39999999999998</v>
      </c>
      <c r="H118" s="21">
        <f t="shared" si="28"/>
        <v>463.2</v>
      </c>
    </row>
    <row r="119" spans="1:8" ht="20.100000000000001" customHeight="1">
      <c r="A119" s="211" t="s">
        <v>77</v>
      </c>
      <c r="B119" s="24">
        <v>99</v>
      </c>
      <c r="C119" s="24">
        <v>99</v>
      </c>
      <c r="D119" s="40"/>
      <c r="E119" s="26"/>
      <c r="F119" s="206">
        <f t="shared" si="28"/>
        <v>0</v>
      </c>
      <c r="G119" s="206">
        <f t="shared" si="28"/>
        <v>260.39999999999998</v>
      </c>
      <c r="H119" s="27">
        <f t="shared" si="28"/>
        <v>463.2</v>
      </c>
    </row>
    <row r="120" spans="1:8" ht="20.100000000000001" customHeight="1">
      <c r="A120" s="211" t="s">
        <v>9</v>
      </c>
      <c r="B120" s="24">
        <v>99</v>
      </c>
      <c r="C120" s="24">
        <v>99</v>
      </c>
      <c r="D120" s="40" t="s">
        <v>10</v>
      </c>
      <c r="E120" s="26"/>
      <c r="F120" s="206">
        <f t="shared" si="28"/>
        <v>0</v>
      </c>
      <c r="G120" s="206">
        <f t="shared" si="28"/>
        <v>260.39999999999998</v>
      </c>
      <c r="H120" s="27">
        <f t="shared" si="28"/>
        <v>463.2</v>
      </c>
    </row>
    <row r="121" spans="1:8" ht="20.100000000000001" customHeight="1">
      <c r="A121" s="211" t="s">
        <v>77</v>
      </c>
      <c r="B121" s="24">
        <v>99</v>
      </c>
      <c r="C121" s="24">
        <v>99</v>
      </c>
      <c r="D121" s="40" t="s">
        <v>78</v>
      </c>
      <c r="E121" s="26"/>
      <c r="F121" s="206">
        <f t="shared" si="28"/>
        <v>0</v>
      </c>
      <c r="G121" s="206">
        <f t="shared" si="28"/>
        <v>260.39999999999998</v>
      </c>
      <c r="H121" s="27">
        <f t="shared" si="28"/>
        <v>463.2</v>
      </c>
    </row>
    <row r="122" spans="1:8" ht="20.100000000000001" customHeight="1">
      <c r="A122" s="211" t="s">
        <v>77</v>
      </c>
      <c r="B122" s="24">
        <v>99</v>
      </c>
      <c r="C122" s="24">
        <v>99</v>
      </c>
      <c r="D122" s="40" t="s">
        <v>78</v>
      </c>
      <c r="E122" s="26">
        <v>900</v>
      </c>
      <c r="F122" s="206">
        <f t="shared" si="28"/>
        <v>0</v>
      </c>
      <c r="G122" s="206">
        <f t="shared" si="28"/>
        <v>260.39999999999998</v>
      </c>
      <c r="H122" s="27">
        <f t="shared" si="28"/>
        <v>463.2</v>
      </c>
    </row>
    <row r="123" spans="1:8" ht="20.100000000000001" customHeight="1">
      <c r="A123" s="211" t="s">
        <v>77</v>
      </c>
      <c r="B123" s="24">
        <v>99</v>
      </c>
      <c r="C123" s="24">
        <v>99</v>
      </c>
      <c r="D123" s="40" t="s">
        <v>78</v>
      </c>
      <c r="E123" s="26">
        <v>990</v>
      </c>
      <c r="F123" s="206">
        <v>0</v>
      </c>
      <c r="G123" s="206">
        <v>260.39999999999998</v>
      </c>
      <c r="H123" s="27">
        <v>463.2</v>
      </c>
    </row>
    <row r="124" spans="1:8" ht="15.75">
      <c r="A124" s="81" t="s">
        <v>79</v>
      </c>
      <c r="B124" s="82"/>
      <c r="C124" s="82"/>
      <c r="D124" s="83"/>
      <c r="E124" s="84"/>
      <c r="F124" s="207">
        <f>F10+F51+F58+F64+F75+F99+F112+F118</f>
        <v>15981.6</v>
      </c>
      <c r="G124" s="207">
        <f>G10+G51+G58+G64+G75+G99+G112+G118</f>
        <v>10668.699999999999</v>
      </c>
      <c r="H124" s="207">
        <f>H10+H51+H58+H64+H75+H99+H112+H118</f>
        <v>9521.7999999999993</v>
      </c>
    </row>
    <row r="125" spans="1:8" ht="15.75">
      <c r="A125" s="85"/>
      <c r="B125" s="86"/>
      <c r="C125" s="86"/>
      <c r="D125" s="31"/>
      <c r="E125" s="87"/>
      <c r="F125" s="87"/>
      <c r="G125" s="87"/>
      <c r="H125" s="88"/>
    </row>
    <row r="126" spans="1:8" ht="12" customHeight="1">
      <c r="A126" s="90"/>
      <c r="B126" s="91"/>
      <c r="C126" s="91"/>
      <c r="D126" s="92"/>
      <c r="E126" s="93"/>
      <c r="F126" s="93">
        <v>15981.6</v>
      </c>
      <c r="G126" s="93">
        <v>10668.7</v>
      </c>
      <c r="H126" s="93">
        <v>9521.7999999999993</v>
      </c>
    </row>
    <row r="127" spans="1:8" ht="12.75" customHeight="1">
      <c r="A127" s="85"/>
      <c r="B127" s="91"/>
      <c r="C127" s="91"/>
      <c r="D127" s="95"/>
      <c r="E127" s="93"/>
      <c r="F127" s="93"/>
      <c r="G127" s="93"/>
      <c r="H127" s="94"/>
    </row>
    <row r="128" spans="1:8" ht="12.75" customHeight="1">
      <c r="A128" s="85"/>
      <c r="B128" s="96"/>
      <c r="C128" s="96"/>
      <c r="D128" s="95"/>
      <c r="E128" s="93"/>
      <c r="F128" s="258">
        <f>F124-F126</f>
        <v>0</v>
      </c>
      <c r="G128" s="258">
        <f t="shared" ref="G128:H128" si="29">G124-G126</f>
        <v>0</v>
      </c>
      <c r="H128" s="258">
        <f t="shared" si="29"/>
        <v>0</v>
      </c>
    </row>
    <row r="129" spans="1:8" ht="12.75" customHeight="1">
      <c r="A129" s="85"/>
      <c r="B129" s="97"/>
      <c r="C129" s="97"/>
      <c r="D129" s="94"/>
      <c r="E129" s="97"/>
      <c r="F129" s="97"/>
      <c r="G129" s="97"/>
      <c r="H129" s="97"/>
    </row>
    <row r="130" spans="1:8" ht="14.25" customHeight="1">
      <c r="A130" s="85"/>
      <c r="B130" s="96"/>
      <c r="C130" s="96"/>
      <c r="D130" s="97"/>
      <c r="E130" s="93"/>
      <c r="F130" s="93"/>
      <c r="G130" s="93"/>
      <c r="H130" s="94"/>
    </row>
    <row r="131" spans="1:8" ht="15.75">
      <c r="A131" s="86"/>
      <c r="B131" s="98"/>
      <c r="C131" s="98"/>
      <c r="D131" s="94"/>
      <c r="E131" s="98"/>
      <c r="F131" s="98"/>
      <c r="G131" s="98"/>
      <c r="H131" s="98"/>
    </row>
    <row r="132" spans="1:8" ht="15.75">
      <c r="A132" s="99"/>
    </row>
    <row r="133" spans="1:8" ht="15.75">
      <c r="A133" s="99"/>
    </row>
    <row r="134" spans="1:8" ht="15">
      <c r="A134" s="100"/>
    </row>
    <row r="135" spans="1:8" ht="15">
      <c r="A135" s="101"/>
    </row>
    <row r="136" spans="1:8" ht="15">
      <c r="A136" s="100"/>
    </row>
  </sheetData>
  <autoFilter ref="A9:II124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>
    <oddFooter>Страница &amp;P из &amp;N</oddFooter>
  </headerFooter>
  <ignoredErrors>
    <ignoredError sqref="H53 F53:G53" formula="1"/>
    <ignoredError sqref="H6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5"/>
  <sheetViews>
    <sheetView showGridLines="0" view="pageBreakPreview" zoomScale="90" zoomScaleSheetLayoutView="90" workbookViewId="0">
      <selection activeCell="D4" sqref="D4"/>
    </sheetView>
  </sheetViews>
  <sheetFormatPr defaultColWidth="9.140625" defaultRowHeight="12.75"/>
  <cols>
    <col min="1" max="1" width="62.5703125" style="2" customWidth="1"/>
    <col min="2" max="2" width="16" style="124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>
      <c r="A1" s="102"/>
      <c r="B1" s="126"/>
      <c r="C1" s="102"/>
      <c r="D1" s="102"/>
      <c r="E1" s="270" t="s">
        <v>83</v>
      </c>
      <c r="F1" s="270"/>
      <c r="G1" s="270"/>
      <c r="H1" s="270"/>
    </row>
    <row r="2" spans="1:9" ht="39.75" customHeight="1">
      <c r="A2" s="102"/>
      <c r="B2" s="126"/>
      <c r="C2" s="184"/>
      <c r="D2" s="185"/>
      <c r="E2" s="185"/>
      <c r="F2" s="274" t="s">
        <v>152</v>
      </c>
      <c r="G2" s="275"/>
      <c r="H2" s="275"/>
    </row>
    <row r="3" spans="1:9">
      <c r="A3" s="102"/>
      <c r="B3" s="126"/>
      <c r="C3" s="102"/>
      <c r="D3" s="271" t="s">
        <v>208</v>
      </c>
      <c r="E3" s="272"/>
      <c r="F3" s="272"/>
      <c r="G3" s="272"/>
      <c r="H3" s="272"/>
    </row>
    <row r="4" spans="1:9">
      <c r="A4" s="102"/>
      <c r="B4" s="126"/>
      <c r="C4" s="102"/>
      <c r="D4" s="102"/>
      <c r="E4" s="102"/>
      <c r="F4" s="102"/>
      <c r="G4" s="102"/>
      <c r="H4" s="102"/>
    </row>
    <row r="5" spans="1:9" ht="50.25" customHeight="1">
      <c r="A5" s="273" t="s">
        <v>148</v>
      </c>
      <c r="B5" s="280"/>
      <c r="C5" s="280"/>
      <c r="D5" s="280"/>
      <c r="E5" s="280"/>
      <c r="F5" s="280"/>
      <c r="G5" s="280"/>
      <c r="H5" s="280"/>
    </row>
    <row r="6" spans="1:9" ht="21.75" customHeight="1">
      <c r="A6" s="125"/>
      <c r="B6" s="103"/>
      <c r="C6" s="125"/>
      <c r="D6" s="125"/>
      <c r="E6" s="125"/>
      <c r="F6" s="125"/>
      <c r="G6" s="125"/>
      <c r="H6" s="209" t="s">
        <v>84</v>
      </c>
    </row>
    <row r="7" spans="1:9" ht="21.75" customHeight="1">
      <c r="A7" s="284" t="s">
        <v>0</v>
      </c>
      <c r="B7" s="284" t="s">
        <v>3</v>
      </c>
      <c r="C7" s="284" t="s">
        <v>4</v>
      </c>
      <c r="D7" s="284" t="s">
        <v>1</v>
      </c>
      <c r="E7" s="284" t="s">
        <v>2</v>
      </c>
      <c r="F7" s="281" t="s">
        <v>5</v>
      </c>
      <c r="G7" s="282"/>
      <c r="H7" s="283"/>
    </row>
    <row r="8" spans="1:9" ht="21.75" customHeight="1">
      <c r="A8" s="285"/>
      <c r="B8" s="286"/>
      <c r="C8" s="286"/>
      <c r="D8" s="286"/>
      <c r="E8" s="286"/>
      <c r="F8" s="208" t="s">
        <v>137</v>
      </c>
      <c r="G8" s="208" t="s">
        <v>130</v>
      </c>
      <c r="H8" s="208" t="s">
        <v>134</v>
      </c>
    </row>
    <row r="9" spans="1:9" s="110" customFormat="1" ht="63.95" customHeight="1">
      <c r="A9" s="210" t="s">
        <v>174</v>
      </c>
      <c r="B9" s="6" t="s">
        <v>44</v>
      </c>
      <c r="C9" s="114" t="s">
        <v>7</v>
      </c>
      <c r="D9" s="115"/>
      <c r="E9" s="116"/>
      <c r="F9" s="227">
        <f>F10</f>
        <v>30</v>
      </c>
      <c r="G9" s="227">
        <f t="shared" ref="G9:H9" si="0">G10</f>
        <v>30</v>
      </c>
      <c r="H9" s="227">
        <f t="shared" si="0"/>
        <v>30</v>
      </c>
      <c r="I9" s="109"/>
    </row>
    <row r="10" spans="1:9" s="110" customFormat="1" ht="48" customHeight="1">
      <c r="A10" s="121" t="s">
        <v>45</v>
      </c>
      <c r="B10" s="6" t="s">
        <v>46</v>
      </c>
      <c r="C10" s="114" t="s">
        <v>7</v>
      </c>
      <c r="D10" s="115"/>
      <c r="E10" s="116"/>
      <c r="F10" s="227">
        <f t="shared" ref="F10:H11" si="1">F11</f>
        <v>30</v>
      </c>
      <c r="G10" s="227">
        <f t="shared" si="1"/>
        <v>30</v>
      </c>
      <c r="H10" s="117">
        <f t="shared" si="1"/>
        <v>30</v>
      </c>
      <c r="I10" s="109"/>
    </row>
    <row r="11" spans="1:9" s="110" customFormat="1" ht="32.1" customHeight="1">
      <c r="A11" s="211" t="s">
        <v>120</v>
      </c>
      <c r="B11" s="13" t="s">
        <v>46</v>
      </c>
      <c r="C11" s="105">
        <v>200</v>
      </c>
      <c r="D11" s="106"/>
      <c r="E11" s="107"/>
      <c r="F11" s="228">
        <f t="shared" si="1"/>
        <v>30</v>
      </c>
      <c r="G11" s="228">
        <f t="shared" si="1"/>
        <v>30</v>
      </c>
      <c r="H11" s="108">
        <f t="shared" si="1"/>
        <v>30</v>
      </c>
      <c r="I11" s="109"/>
    </row>
    <row r="12" spans="1:9" s="110" customFormat="1" ht="32.1" customHeight="1">
      <c r="A12" s="211" t="s">
        <v>18</v>
      </c>
      <c r="B12" s="25" t="s">
        <v>46</v>
      </c>
      <c r="C12" s="111">
        <v>240</v>
      </c>
      <c r="D12" s="112">
        <v>3</v>
      </c>
      <c r="E12" s="113">
        <v>9</v>
      </c>
      <c r="F12" s="229">
        <f>'Приложение 5'!F63</f>
        <v>30</v>
      </c>
      <c r="G12" s="229">
        <f>'Приложение 5'!G63</f>
        <v>30</v>
      </c>
      <c r="H12" s="229">
        <f>'Приложение 5'!H63</f>
        <v>30</v>
      </c>
      <c r="I12" s="109"/>
    </row>
    <row r="13" spans="1:9" s="119" customFormat="1" ht="30" customHeight="1">
      <c r="A13" s="151" t="s">
        <v>176</v>
      </c>
      <c r="B13" s="19" t="s">
        <v>50</v>
      </c>
      <c r="C13" s="20"/>
      <c r="D13" s="17"/>
      <c r="E13" s="18"/>
      <c r="F13" s="230">
        <f>F14+F18</f>
        <v>1503.5</v>
      </c>
      <c r="G13" s="230">
        <f t="shared" ref="G13:H13" si="2">G14+G18</f>
        <v>1560.2</v>
      </c>
      <c r="H13" s="230">
        <f t="shared" si="2"/>
        <v>1655.9</v>
      </c>
      <c r="I13" s="118"/>
    </row>
    <row r="14" spans="1:9" s="119" customFormat="1" ht="30" customHeight="1">
      <c r="A14" s="151" t="s">
        <v>175</v>
      </c>
      <c r="B14" s="19" t="s">
        <v>51</v>
      </c>
      <c r="C14" s="20"/>
      <c r="D14" s="17"/>
      <c r="E14" s="18"/>
      <c r="F14" s="230">
        <f t="shared" ref="F14:H16" si="3">F15</f>
        <v>1003.5</v>
      </c>
      <c r="G14" s="230">
        <f t="shared" si="3"/>
        <v>1060.2</v>
      </c>
      <c r="H14" s="21">
        <f t="shared" si="3"/>
        <v>1155.9000000000001</v>
      </c>
      <c r="I14" s="118"/>
    </row>
    <row r="15" spans="1:9" s="119" customFormat="1" ht="30" customHeight="1">
      <c r="A15" s="151" t="s">
        <v>136</v>
      </c>
      <c r="B15" s="6" t="s">
        <v>52</v>
      </c>
      <c r="C15" s="20"/>
      <c r="D15" s="4"/>
      <c r="E15" s="5"/>
      <c r="F15" s="231">
        <f t="shared" si="3"/>
        <v>1003.5</v>
      </c>
      <c r="G15" s="231">
        <f t="shared" si="3"/>
        <v>1060.2</v>
      </c>
      <c r="H15" s="8">
        <f t="shared" si="3"/>
        <v>1155.9000000000001</v>
      </c>
      <c r="I15" s="118"/>
    </row>
    <row r="16" spans="1:9" ht="32.1" customHeight="1">
      <c r="A16" s="211" t="s">
        <v>120</v>
      </c>
      <c r="B16" s="13" t="s">
        <v>52</v>
      </c>
      <c r="C16" s="14">
        <v>200</v>
      </c>
      <c r="D16" s="11"/>
      <c r="E16" s="12"/>
      <c r="F16" s="232">
        <f t="shared" si="3"/>
        <v>1003.5</v>
      </c>
      <c r="G16" s="232">
        <f t="shared" si="3"/>
        <v>1060.2</v>
      </c>
      <c r="H16" s="15">
        <f t="shared" si="3"/>
        <v>1155.9000000000001</v>
      </c>
      <c r="I16" s="9"/>
    </row>
    <row r="17" spans="1:9" ht="32.1" customHeight="1">
      <c r="A17" s="211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32">
        <f>'Приложение 5'!F70</f>
        <v>1003.5</v>
      </c>
      <c r="G17" s="232">
        <f>'Приложение 5'!G70</f>
        <v>1060.2</v>
      </c>
      <c r="H17" s="232">
        <f>'Приложение 5'!H70</f>
        <v>1155.9000000000001</v>
      </c>
      <c r="I17" s="9"/>
    </row>
    <row r="18" spans="1:9" s="119" customFormat="1" ht="34.5" customHeight="1">
      <c r="A18" s="151" t="s">
        <v>177</v>
      </c>
      <c r="B18" s="6" t="s">
        <v>53</v>
      </c>
      <c r="C18" s="7"/>
      <c r="D18" s="4"/>
      <c r="E18" s="5"/>
      <c r="F18" s="231">
        <f t="shared" ref="F18:H20" si="4">F19</f>
        <v>500</v>
      </c>
      <c r="G18" s="231">
        <f t="shared" si="4"/>
        <v>500</v>
      </c>
      <c r="H18" s="8">
        <f t="shared" si="4"/>
        <v>500</v>
      </c>
      <c r="I18" s="118"/>
    </row>
    <row r="19" spans="1:9" s="119" customFormat="1" ht="39" customHeight="1">
      <c r="A19" s="151" t="s">
        <v>178</v>
      </c>
      <c r="B19" s="120" t="s">
        <v>54</v>
      </c>
      <c r="C19" s="7"/>
      <c r="D19" s="4"/>
      <c r="E19" s="5"/>
      <c r="F19" s="231">
        <f t="shared" si="4"/>
        <v>500</v>
      </c>
      <c r="G19" s="231">
        <f t="shared" si="4"/>
        <v>500</v>
      </c>
      <c r="H19" s="8">
        <f t="shared" si="4"/>
        <v>500</v>
      </c>
      <c r="I19" s="118"/>
    </row>
    <row r="20" spans="1:9" ht="32.1" customHeight="1">
      <c r="A20" s="211" t="s">
        <v>120</v>
      </c>
      <c r="B20" s="31" t="s">
        <v>54</v>
      </c>
      <c r="C20" s="26">
        <v>200</v>
      </c>
      <c r="D20" s="23"/>
      <c r="E20" s="24"/>
      <c r="F20" s="206">
        <f t="shared" si="4"/>
        <v>500</v>
      </c>
      <c r="G20" s="206">
        <f t="shared" si="4"/>
        <v>500</v>
      </c>
      <c r="H20" s="27">
        <f t="shared" si="4"/>
        <v>500</v>
      </c>
      <c r="I20" s="9"/>
    </row>
    <row r="21" spans="1:9" ht="32.1" customHeight="1">
      <c r="A21" s="211" t="s">
        <v>18</v>
      </c>
      <c r="B21" s="104" t="s">
        <v>54</v>
      </c>
      <c r="C21" s="26">
        <v>240</v>
      </c>
      <c r="D21" s="23">
        <v>4</v>
      </c>
      <c r="E21" s="24">
        <v>9</v>
      </c>
      <c r="F21" s="206">
        <f>'Приложение 5'!F74</f>
        <v>500</v>
      </c>
      <c r="G21" s="206">
        <f>'Приложение 5'!G74</f>
        <v>500</v>
      </c>
      <c r="H21" s="206">
        <f>'Приложение 5'!H74</f>
        <v>500</v>
      </c>
      <c r="I21" s="9"/>
    </row>
    <row r="22" spans="1:9" s="119" customFormat="1" ht="32.1" customHeight="1">
      <c r="A22" s="151" t="s">
        <v>179</v>
      </c>
      <c r="B22" s="6" t="s">
        <v>57</v>
      </c>
      <c r="C22" s="20" t="s">
        <v>7</v>
      </c>
      <c r="D22" s="17"/>
      <c r="E22" s="18"/>
      <c r="F22" s="230">
        <f>F23+F27+F31+F35</f>
        <v>1452.4</v>
      </c>
      <c r="G22" s="230">
        <f>G23+G27+G31+G35</f>
        <v>1042.2</v>
      </c>
      <c r="H22" s="21">
        <f>H23+H27+H31+H35</f>
        <v>554</v>
      </c>
      <c r="I22" s="118"/>
    </row>
    <row r="23" spans="1:9" s="119" customFormat="1" ht="48" customHeight="1">
      <c r="A23" s="151" t="s">
        <v>180</v>
      </c>
      <c r="B23" s="6" t="s">
        <v>58</v>
      </c>
      <c r="C23" s="38"/>
      <c r="D23" s="4"/>
      <c r="E23" s="5"/>
      <c r="F23" s="231">
        <f t="shared" ref="F23:H25" si="5">F24</f>
        <v>1407.4</v>
      </c>
      <c r="G23" s="231">
        <f t="shared" si="5"/>
        <v>997.2</v>
      </c>
      <c r="H23" s="21">
        <f t="shared" si="5"/>
        <v>509</v>
      </c>
      <c r="I23" s="118"/>
    </row>
    <row r="24" spans="1:9" s="119" customFormat="1" ht="48" customHeight="1">
      <c r="A24" s="151" t="s">
        <v>181</v>
      </c>
      <c r="B24" s="6" t="s">
        <v>59</v>
      </c>
      <c r="C24" s="20"/>
      <c r="D24" s="17"/>
      <c r="E24" s="18"/>
      <c r="F24" s="230">
        <f t="shared" si="5"/>
        <v>1407.4</v>
      </c>
      <c r="G24" s="230">
        <f t="shared" si="5"/>
        <v>997.2</v>
      </c>
      <c r="H24" s="21">
        <f t="shared" si="5"/>
        <v>509</v>
      </c>
      <c r="I24" s="118"/>
    </row>
    <row r="25" spans="1:9" ht="32.1" customHeight="1">
      <c r="A25" s="211" t="s">
        <v>120</v>
      </c>
      <c r="B25" s="13" t="s">
        <v>59</v>
      </c>
      <c r="C25" s="14">
        <v>200</v>
      </c>
      <c r="D25" s="11"/>
      <c r="E25" s="12"/>
      <c r="F25" s="232">
        <f t="shared" si="5"/>
        <v>1407.4</v>
      </c>
      <c r="G25" s="232">
        <f t="shared" si="5"/>
        <v>997.2</v>
      </c>
      <c r="H25" s="15">
        <f t="shared" si="5"/>
        <v>509</v>
      </c>
      <c r="I25" s="9"/>
    </row>
    <row r="26" spans="1:9" ht="32.1" customHeight="1">
      <c r="A26" s="211" t="s">
        <v>18</v>
      </c>
      <c r="B26" s="13" t="s">
        <v>59</v>
      </c>
      <c r="C26" s="14">
        <v>240</v>
      </c>
      <c r="D26" s="23">
        <v>5</v>
      </c>
      <c r="E26" s="24">
        <v>3</v>
      </c>
      <c r="F26" s="232">
        <f>'Приложение 5'!F86</f>
        <v>1407.4</v>
      </c>
      <c r="G26" s="232">
        <f>'Приложение 5'!G86</f>
        <v>997.2</v>
      </c>
      <c r="H26" s="232">
        <f>'Приложение 5'!H86</f>
        <v>509</v>
      </c>
      <c r="I26" s="9"/>
    </row>
    <row r="27" spans="1:9" s="119" customFormat="1" ht="37.5" customHeight="1">
      <c r="A27" s="151" t="s">
        <v>182</v>
      </c>
      <c r="B27" s="6" t="s">
        <v>60</v>
      </c>
      <c r="C27" s="20"/>
      <c r="D27" s="4"/>
      <c r="E27" s="5"/>
      <c r="F27" s="231">
        <f t="shared" ref="F27:H29" si="6">F28</f>
        <v>15</v>
      </c>
      <c r="G27" s="231">
        <f t="shared" si="6"/>
        <v>15</v>
      </c>
      <c r="H27" s="21">
        <f t="shared" si="6"/>
        <v>15</v>
      </c>
      <c r="I27" s="118"/>
    </row>
    <row r="28" spans="1:9" s="119" customFormat="1" ht="48" customHeight="1">
      <c r="A28" s="151" t="s">
        <v>183</v>
      </c>
      <c r="B28" s="6" t="s">
        <v>61</v>
      </c>
      <c r="C28" s="38"/>
      <c r="D28" s="4"/>
      <c r="E28" s="5"/>
      <c r="F28" s="231">
        <f t="shared" si="6"/>
        <v>15</v>
      </c>
      <c r="G28" s="231">
        <f t="shared" si="6"/>
        <v>15</v>
      </c>
      <c r="H28" s="21">
        <f t="shared" si="6"/>
        <v>15</v>
      </c>
      <c r="I28" s="118"/>
    </row>
    <row r="29" spans="1:9" ht="32.1" customHeight="1">
      <c r="A29" s="211" t="s">
        <v>120</v>
      </c>
      <c r="B29" s="13" t="s">
        <v>61</v>
      </c>
      <c r="C29" s="26">
        <v>200</v>
      </c>
      <c r="D29" s="11"/>
      <c r="E29" s="12"/>
      <c r="F29" s="232">
        <f t="shared" si="6"/>
        <v>15</v>
      </c>
      <c r="G29" s="232">
        <f t="shared" si="6"/>
        <v>15</v>
      </c>
      <c r="H29" s="27">
        <f t="shared" si="6"/>
        <v>15</v>
      </c>
      <c r="I29" s="9"/>
    </row>
    <row r="30" spans="1:9" ht="32.1" customHeight="1">
      <c r="A30" s="211" t="s">
        <v>18</v>
      </c>
      <c r="B30" s="13" t="s">
        <v>61</v>
      </c>
      <c r="C30" s="14">
        <v>240</v>
      </c>
      <c r="D30" s="11">
        <v>5</v>
      </c>
      <c r="E30" s="12">
        <v>3</v>
      </c>
      <c r="F30" s="232">
        <f>'Приложение 5'!F90</f>
        <v>15</v>
      </c>
      <c r="G30" s="232">
        <f>'Приложение 5'!G90</f>
        <v>15</v>
      </c>
      <c r="H30" s="232">
        <f>'Приложение 5'!H90</f>
        <v>15</v>
      </c>
      <c r="I30" s="9"/>
    </row>
    <row r="31" spans="1:9" s="119" customFormat="1" ht="48" customHeight="1">
      <c r="A31" s="151" t="s">
        <v>184</v>
      </c>
      <c r="B31" s="6" t="s">
        <v>62</v>
      </c>
      <c r="C31" s="20"/>
      <c r="D31" s="4"/>
      <c r="E31" s="5"/>
      <c r="F31" s="231">
        <f t="shared" ref="F31:H33" si="7">F32</f>
        <v>15</v>
      </c>
      <c r="G31" s="231">
        <f t="shared" si="7"/>
        <v>15</v>
      </c>
      <c r="H31" s="21">
        <f t="shared" si="7"/>
        <v>15</v>
      </c>
      <c r="I31" s="118"/>
    </row>
    <row r="32" spans="1:9" s="119" customFormat="1" ht="63.95" customHeight="1">
      <c r="A32" s="151" t="s">
        <v>185</v>
      </c>
      <c r="B32" s="6" t="s">
        <v>63</v>
      </c>
      <c r="C32" s="20"/>
      <c r="D32" s="4"/>
      <c r="E32" s="5"/>
      <c r="F32" s="231">
        <f t="shared" si="7"/>
        <v>15</v>
      </c>
      <c r="G32" s="231">
        <f t="shared" si="7"/>
        <v>15</v>
      </c>
      <c r="H32" s="21">
        <f t="shared" si="7"/>
        <v>15</v>
      </c>
      <c r="I32" s="118"/>
    </row>
    <row r="33" spans="1:9" ht="32.1" customHeight="1">
      <c r="A33" s="211" t="s">
        <v>120</v>
      </c>
      <c r="B33" s="13" t="s">
        <v>63</v>
      </c>
      <c r="C33" s="32">
        <v>200</v>
      </c>
      <c r="D33" s="11"/>
      <c r="E33" s="12"/>
      <c r="F33" s="232">
        <f t="shared" si="7"/>
        <v>15</v>
      </c>
      <c r="G33" s="232">
        <f t="shared" si="7"/>
        <v>15</v>
      </c>
      <c r="H33" s="27">
        <f t="shared" si="7"/>
        <v>15</v>
      </c>
      <c r="I33" s="9"/>
    </row>
    <row r="34" spans="1:9" ht="32.1" customHeight="1">
      <c r="A34" s="211" t="s">
        <v>18</v>
      </c>
      <c r="B34" s="13" t="s">
        <v>63</v>
      </c>
      <c r="C34" s="26">
        <v>240</v>
      </c>
      <c r="D34" s="11">
        <v>5</v>
      </c>
      <c r="E34" s="12">
        <v>3</v>
      </c>
      <c r="F34" s="232">
        <f>'Приложение 5'!F94</f>
        <v>15</v>
      </c>
      <c r="G34" s="232">
        <f>'Приложение 5'!G94</f>
        <v>15</v>
      </c>
      <c r="H34" s="232">
        <f>'Приложение 5'!H94</f>
        <v>15</v>
      </c>
      <c r="I34" s="9"/>
    </row>
    <row r="35" spans="1:9" s="119" customFormat="1" ht="49.5" customHeight="1">
      <c r="A35" s="151" t="s">
        <v>186</v>
      </c>
      <c r="B35" s="6" t="s">
        <v>64</v>
      </c>
      <c r="C35" s="20"/>
      <c r="D35" s="4"/>
      <c r="E35" s="5"/>
      <c r="F35" s="231">
        <f t="shared" ref="F35:H37" si="8">F36</f>
        <v>15</v>
      </c>
      <c r="G35" s="231">
        <f t="shared" si="8"/>
        <v>15</v>
      </c>
      <c r="H35" s="21">
        <f t="shared" si="8"/>
        <v>15</v>
      </c>
      <c r="I35" s="118"/>
    </row>
    <row r="36" spans="1:9" s="119" customFormat="1" ht="63.95" customHeight="1">
      <c r="A36" s="151" t="s">
        <v>187</v>
      </c>
      <c r="B36" s="6" t="s">
        <v>65</v>
      </c>
      <c r="C36" s="20"/>
      <c r="D36" s="4"/>
      <c r="E36" s="5"/>
      <c r="F36" s="231">
        <f t="shared" si="8"/>
        <v>15</v>
      </c>
      <c r="G36" s="231">
        <f t="shared" si="8"/>
        <v>15</v>
      </c>
      <c r="H36" s="21">
        <f t="shared" si="8"/>
        <v>15</v>
      </c>
      <c r="I36" s="118"/>
    </row>
    <row r="37" spans="1:9" ht="32.1" customHeight="1">
      <c r="A37" s="211" t="s">
        <v>120</v>
      </c>
      <c r="B37" s="13" t="s">
        <v>65</v>
      </c>
      <c r="C37" s="26">
        <v>200</v>
      </c>
      <c r="D37" s="11"/>
      <c r="E37" s="12"/>
      <c r="F37" s="232">
        <f t="shared" si="8"/>
        <v>15</v>
      </c>
      <c r="G37" s="232">
        <f t="shared" si="8"/>
        <v>15</v>
      </c>
      <c r="H37" s="27">
        <f t="shared" si="8"/>
        <v>15</v>
      </c>
      <c r="I37" s="9"/>
    </row>
    <row r="38" spans="1:9" ht="32.1" customHeight="1">
      <c r="A38" s="211" t="s">
        <v>18</v>
      </c>
      <c r="B38" s="13" t="s">
        <v>65</v>
      </c>
      <c r="C38" s="26">
        <v>240</v>
      </c>
      <c r="D38" s="11">
        <v>5</v>
      </c>
      <c r="E38" s="12">
        <v>3</v>
      </c>
      <c r="F38" s="232">
        <f>'Приложение 5'!F98</f>
        <v>15</v>
      </c>
      <c r="G38" s="232">
        <f>'Приложение 5'!G98</f>
        <v>15</v>
      </c>
      <c r="H38" s="232">
        <f>'Приложение 5'!H98</f>
        <v>15</v>
      </c>
      <c r="I38" s="9"/>
    </row>
    <row r="39" spans="1:9" s="119" customFormat="1" ht="32.1" customHeight="1">
      <c r="A39" s="151" t="s">
        <v>188</v>
      </c>
      <c r="B39" s="6" t="s">
        <v>68</v>
      </c>
      <c r="C39" s="7" t="s">
        <v>7</v>
      </c>
      <c r="D39" s="4"/>
      <c r="E39" s="5"/>
      <c r="F39" s="231">
        <f>F40+F47</f>
        <v>7073.7000000000007</v>
      </c>
      <c r="G39" s="231">
        <f t="shared" ref="G39:H39" si="9">G40+G47</f>
        <v>3294.6</v>
      </c>
      <c r="H39" s="231">
        <f t="shared" si="9"/>
        <v>2329.1999999999998</v>
      </c>
      <c r="I39" s="118"/>
    </row>
    <row r="40" spans="1:9" s="119" customFormat="1" ht="50.25" customHeight="1">
      <c r="A40" s="151" t="s">
        <v>189</v>
      </c>
      <c r="B40" s="6" t="s">
        <v>69</v>
      </c>
      <c r="C40" s="7"/>
      <c r="D40" s="4"/>
      <c r="E40" s="5"/>
      <c r="F40" s="231">
        <f>F41+F43+F45</f>
        <v>4405.8</v>
      </c>
      <c r="G40" s="231">
        <f>G41+G43+G45</f>
        <v>3294.6</v>
      </c>
      <c r="H40" s="21">
        <f>H41+H43+H45</f>
        <v>2329.1999999999998</v>
      </c>
      <c r="I40" s="118"/>
    </row>
    <row r="41" spans="1:9" ht="63.95" customHeight="1">
      <c r="A41" s="211" t="s">
        <v>13</v>
      </c>
      <c r="B41" s="13" t="s">
        <v>69</v>
      </c>
      <c r="C41" s="66">
        <v>100</v>
      </c>
      <c r="D41" s="56"/>
      <c r="E41" s="57"/>
      <c r="F41" s="233">
        <f>F42</f>
        <v>3294.6</v>
      </c>
      <c r="G41" s="233">
        <f>G42</f>
        <v>3294.6</v>
      </c>
      <c r="H41" s="71">
        <f>H42</f>
        <v>2329.1999999999998</v>
      </c>
      <c r="I41" s="9"/>
    </row>
    <row r="42" spans="1:9" ht="15.95" customHeight="1">
      <c r="A42" s="214" t="s">
        <v>70</v>
      </c>
      <c r="B42" s="13" t="s">
        <v>69</v>
      </c>
      <c r="C42" s="70">
        <v>110</v>
      </c>
      <c r="D42" s="56">
        <v>8</v>
      </c>
      <c r="E42" s="57">
        <v>1</v>
      </c>
      <c r="F42" s="233">
        <f>'Приложение 5'!F104</f>
        <v>3294.6</v>
      </c>
      <c r="G42" s="233">
        <f>'Приложение 5'!G104</f>
        <v>3294.6</v>
      </c>
      <c r="H42" s="233">
        <f>'Приложение 5'!H104</f>
        <v>2329.1999999999998</v>
      </c>
      <c r="I42" s="9"/>
    </row>
    <row r="43" spans="1:9" ht="32.1" customHeight="1">
      <c r="A43" s="211" t="s">
        <v>120</v>
      </c>
      <c r="B43" s="13" t="s">
        <v>69</v>
      </c>
      <c r="C43" s="70">
        <v>200</v>
      </c>
      <c r="D43" s="56"/>
      <c r="E43" s="57"/>
      <c r="F43" s="233">
        <f>F44</f>
        <v>1091.2</v>
      </c>
      <c r="G43" s="233">
        <f>G44</f>
        <v>0</v>
      </c>
      <c r="H43" s="71">
        <f>H44</f>
        <v>0</v>
      </c>
      <c r="I43" s="9"/>
    </row>
    <row r="44" spans="1:9" ht="32.1" customHeight="1">
      <c r="A44" s="212" t="s">
        <v>18</v>
      </c>
      <c r="B44" s="13" t="s">
        <v>69</v>
      </c>
      <c r="C44" s="70">
        <v>240</v>
      </c>
      <c r="D44" s="56">
        <v>8</v>
      </c>
      <c r="E44" s="57">
        <v>1</v>
      </c>
      <c r="F44" s="233">
        <f>'Приложение 5'!F106</f>
        <v>1091.2</v>
      </c>
      <c r="G44" s="233">
        <f>'Приложение 5'!G106</f>
        <v>0</v>
      </c>
      <c r="H44" s="233">
        <f>'Приложение 5'!H106</f>
        <v>0</v>
      </c>
      <c r="I44" s="9"/>
    </row>
    <row r="45" spans="1:9" ht="15.95" customHeight="1">
      <c r="A45" s="211" t="s">
        <v>19</v>
      </c>
      <c r="B45" s="40" t="s">
        <v>69</v>
      </c>
      <c r="C45" s="70">
        <v>800</v>
      </c>
      <c r="D45" s="69"/>
      <c r="E45" s="57"/>
      <c r="F45" s="233">
        <f>F46</f>
        <v>20</v>
      </c>
      <c r="G45" s="233">
        <f>G46</f>
        <v>0</v>
      </c>
      <c r="H45" s="71">
        <f>H46</f>
        <v>0</v>
      </c>
      <c r="I45" s="9"/>
    </row>
    <row r="46" spans="1:9" ht="15.95" customHeight="1">
      <c r="A46" s="211" t="s">
        <v>20</v>
      </c>
      <c r="B46" s="40" t="s">
        <v>69</v>
      </c>
      <c r="C46" s="70">
        <v>850</v>
      </c>
      <c r="D46" s="69">
        <v>8</v>
      </c>
      <c r="E46" s="57">
        <v>1</v>
      </c>
      <c r="F46" s="233">
        <f>'Приложение 5'!F108</f>
        <v>20</v>
      </c>
      <c r="G46" s="233">
        <f>'Приложение 5'!G108</f>
        <v>0</v>
      </c>
      <c r="H46" s="233">
        <f>'Приложение 5'!H108</f>
        <v>0</v>
      </c>
      <c r="I46" s="9"/>
    </row>
    <row r="47" spans="1:9" s="119" customFormat="1" ht="49.5" customHeight="1">
      <c r="A47" s="151" t="s">
        <v>138</v>
      </c>
      <c r="B47" s="52" t="s">
        <v>71</v>
      </c>
      <c r="C47" s="20"/>
      <c r="D47" s="18"/>
      <c r="E47" s="5"/>
      <c r="F47" s="231">
        <f>F48</f>
        <v>2667.9</v>
      </c>
      <c r="G47" s="231">
        <f t="shared" ref="G47:H47" si="10">G48</f>
        <v>0</v>
      </c>
      <c r="H47" s="231">
        <f t="shared" si="10"/>
        <v>0</v>
      </c>
      <c r="I47" s="118"/>
    </row>
    <row r="48" spans="1:9" ht="63.95" customHeight="1">
      <c r="A48" s="211" t="s">
        <v>13</v>
      </c>
      <c r="B48" s="40" t="s">
        <v>71</v>
      </c>
      <c r="C48" s="70">
        <v>100</v>
      </c>
      <c r="D48" s="69"/>
      <c r="E48" s="57"/>
      <c r="F48" s="233">
        <f>F49</f>
        <v>2667.9</v>
      </c>
      <c r="G48" s="233">
        <f>G49</f>
        <v>0</v>
      </c>
      <c r="H48" s="71">
        <f>H49</f>
        <v>0</v>
      </c>
      <c r="I48" s="9"/>
    </row>
    <row r="49" spans="1:9" ht="15.95" customHeight="1">
      <c r="A49" s="214" t="s">
        <v>70</v>
      </c>
      <c r="B49" s="40" t="s">
        <v>71</v>
      </c>
      <c r="C49" s="70">
        <v>110</v>
      </c>
      <c r="D49" s="69">
        <v>8</v>
      </c>
      <c r="E49" s="57">
        <v>1</v>
      </c>
      <c r="F49" s="233">
        <f>'Приложение 5'!F111</f>
        <v>2667.9</v>
      </c>
      <c r="G49" s="233">
        <f>'Приложение 5'!G111</f>
        <v>0</v>
      </c>
      <c r="H49" s="233">
        <f>'Приложение 5'!H111</f>
        <v>0</v>
      </c>
      <c r="I49" s="9"/>
    </row>
    <row r="50" spans="1:9" s="119" customFormat="1" ht="18.75">
      <c r="A50" s="121" t="s">
        <v>9</v>
      </c>
      <c r="B50" s="6" t="s">
        <v>10</v>
      </c>
      <c r="C50" s="7" t="s">
        <v>7</v>
      </c>
      <c r="D50" s="4"/>
      <c r="E50" s="5"/>
      <c r="F50" s="231">
        <f>F51+F54+F59+F62+F67+F70+F73+F79+F82+F87+F90+F76</f>
        <v>5922</v>
      </c>
      <c r="G50" s="231">
        <f t="shared" ref="G50:H50" si="11">G51+G54+G59+G62+G67+G70+G73+G79+G82+G87+G90+G76</f>
        <v>4741.7</v>
      </c>
      <c r="H50" s="231">
        <f t="shared" si="11"/>
        <v>4952.7</v>
      </c>
      <c r="I50" s="118"/>
    </row>
    <row r="51" spans="1:9" s="119" customFormat="1" ht="32.1" customHeight="1">
      <c r="A51" s="121" t="s">
        <v>22</v>
      </c>
      <c r="B51" s="6" t="s">
        <v>23</v>
      </c>
      <c r="C51" s="7"/>
      <c r="D51" s="4"/>
      <c r="E51" s="5"/>
      <c r="F51" s="231">
        <f t="shared" ref="F51:H52" si="12">F52</f>
        <v>3058.8</v>
      </c>
      <c r="G51" s="231">
        <f t="shared" si="12"/>
        <v>3058.8</v>
      </c>
      <c r="H51" s="8">
        <f t="shared" si="12"/>
        <v>3058.8</v>
      </c>
      <c r="I51" s="118"/>
    </row>
    <row r="52" spans="1:9" ht="63.95" customHeight="1">
      <c r="A52" s="211" t="s">
        <v>13</v>
      </c>
      <c r="B52" s="13" t="s">
        <v>23</v>
      </c>
      <c r="C52" s="14">
        <v>100</v>
      </c>
      <c r="D52" s="11"/>
      <c r="E52" s="12"/>
      <c r="F52" s="232">
        <f t="shared" si="12"/>
        <v>3058.8</v>
      </c>
      <c r="G52" s="232">
        <f t="shared" si="12"/>
        <v>3058.8</v>
      </c>
      <c r="H52" s="15">
        <f t="shared" si="12"/>
        <v>3058.8</v>
      </c>
      <c r="I52" s="9"/>
    </row>
    <row r="53" spans="1:9" ht="32.1" customHeight="1">
      <c r="A53" s="211" t="s">
        <v>14</v>
      </c>
      <c r="B53" s="13" t="s">
        <v>23</v>
      </c>
      <c r="C53" s="14">
        <v>120</v>
      </c>
      <c r="D53" s="11">
        <v>1</v>
      </c>
      <c r="E53" s="12">
        <v>4</v>
      </c>
      <c r="F53" s="232">
        <f>'Приложение 5'!F20</f>
        <v>3058.8</v>
      </c>
      <c r="G53" s="232">
        <f>'Приложение 5'!G20</f>
        <v>3058.8</v>
      </c>
      <c r="H53" s="232">
        <f>'Приложение 5'!H20</f>
        <v>3058.8</v>
      </c>
      <c r="I53" s="9"/>
    </row>
    <row r="54" spans="1:9" ht="15.95" customHeight="1">
      <c r="A54" s="121" t="s">
        <v>16</v>
      </c>
      <c r="B54" s="6" t="s">
        <v>17</v>
      </c>
      <c r="C54" s="7" t="s">
        <v>7</v>
      </c>
      <c r="D54" s="4"/>
      <c r="E54" s="5"/>
      <c r="F54" s="231">
        <f>F55+F57</f>
        <v>551.19999999999993</v>
      </c>
      <c r="G54" s="231">
        <f>G55+G57</f>
        <v>41.8</v>
      </c>
      <c r="H54" s="8">
        <f>H55+H57</f>
        <v>44.7</v>
      </c>
      <c r="I54" s="9"/>
    </row>
    <row r="55" spans="1:9" ht="32.1" customHeight="1">
      <c r="A55" s="211" t="s">
        <v>120</v>
      </c>
      <c r="B55" s="104" t="s">
        <v>17</v>
      </c>
      <c r="C55" s="26">
        <v>200</v>
      </c>
      <c r="D55" s="24"/>
      <c r="E55" s="24"/>
      <c r="F55" s="206">
        <f>F56</f>
        <v>516.29999999999995</v>
      </c>
      <c r="G55" s="206">
        <f>G56</f>
        <v>0</v>
      </c>
      <c r="H55" s="27">
        <f>H56</f>
        <v>0</v>
      </c>
      <c r="I55" s="9"/>
    </row>
    <row r="56" spans="1:9" ht="32.1" customHeight="1">
      <c r="A56" s="211" t="s">
        <v>18</v>
      </c>
      <c r="B56" s="104" t="s">
        <v>17</v>
      </c>
      <c r="C56" s="26">
        <v>240</v>
      </c>
      <c r="D56" s="24">
        <v>1</v>
      </c>
      <c r="E56" s="24">
        <v>4</v>
      </c>
      <c r="F56" s="206">
        <f>'Приложение 5'!F23</f>
        <v>516.29999999999995</v>
      </c>
      <c r="G56" s="206">
        <f>'Приложение 5'!G23</f>
        <v>0</v>
      </c>
      <c r="H56" s="206">
        <f>'Приложение 5'!H23</f>
        <v>0</v>
      </c>
      <c r="I56" s="9"/>
    </row>
    <row r="57" spans="1:9" ht="15.95" customHeight="1">
      <c r="A57" s="211" t="s">
        <v>19</v>
      </c>
      <c r="B57" s="104" t="s">
        <v>17</v>
      </c>
      <c r="C57" s="26">
        <v>800</v>
      </c>
      <c r="D57" s="24"/>
      <c r="E57" s="24"/>
      <c r="F57" s="206">
        <f>F58</f>
        <v>34.9</v>
      </c>
      <c r="G57" s="206">
        <f>G58</f>
        <v>41.8</v>
      </c>
      <c r="H57" s="27">
        <f>H58</f>
        <v>44.7</v>
      </c>
      <c r="I57" s="9"/>
    </row>
    <row r="58" spans="1:9" ht="15.95" customHeight="1">
      <c r="A58" s="211" t="s">
        <v>20</v>
      </c>
      <c r="B58" s="104" t="s">
        <v>17</v>
      </c>
      <c r="C58" s="26">
        <v>850</v>
      </c>
      <c r="D58" s="24">
        <v>1</v>
      </c>
      <c r="E58" s="24">
        <v>4</v>
      </c>
      <c r="F58" s="206">
        <f>'Приложение 5'!F25</f>
        <v>34.9</v>
      </c>
      <c r="G58" s="206">
        <f>'Приложение 5'!G25</f>
        <v>41.8</v>
      </c>
      <c r="H58" s="206">
        <f>'Приложение 5'!H25</f>
        <v>44.7</v>
      </c>
      <c r="I58" s="9"/>
    </row>
    <row r="59" spans="1:9" s="119" customFormat="1" ht="32.1" customHeight="1">
      <c r="A59" s="121" t="s">
        <v>87</v>
      </c>
      <c r="B59" s="120" t="s">
        <v>25</v>
      </c>
      <c r="C59" s="20"/>
      <c r="D59" s="18"/>
      <c r="E59" s="18"/>
      <c r="F59" s="230">
        <f t="shared" ref="F59:H60" si="13">F60</f>
        <v>25.7</v>
      </c>
      <c r="G59" s="230">
        <f t="shared" si="13"/>
        <v>25.7</v>
      </c>
      <c r="H59" s="21">
        <f t="shared" si="13"/>
        <v>25.7</v>
      </c>
      <c r="I59" s="118"/>
    </row>
    <row r="60" spans="1:9" ht="15.95" customHeight="1">
      <c r="A60" s="211" t="s">
        <v>26</v>
      </c>
      <c r="B60" s="104" t="s">
        <v>25</v>
      </c>
      <c r="C60" s="26">
        <v>500</v>
      </c>
      <c r="D60" s="24"/>
      <c r="E60" s="24"/>
      <c r="F60" s="206">
        <f t="shared" si="13"/>
        <v>25.7</v>
      </c>
      <c r="G60" s="206">
        <f t="shared" si="13"/>
        <v>25.7</v>
      </c>
      <c r="H60" s="27">
        <f t="shared" si="13"/>
        <v>25.7</v>
      </c>
      <c r="I60" s="9"/>
    </row>
    <row r="61" spans="1:9" ht="15.95" customHeight="1">
      <c r="A61" s="211" t="s">
        <v>27</v>
      </c>
      <c r="B61" s="104" t="s">
        <v>25</v>
      </c>
      <c r="C61" s="26">
        <v>540</v>
      </c>
      <c r="D61" s="24">
        <v>1</v>
      </c>
      <c r="E61" s="24">
        <v>6</v>
      </c>
      <c r="F61" s="206">
        <f>'Приложение 5'!F33</f>
        <v>25.7</v>
      </c>
      <c r="G61" s="206">
        <f>'Приложение 5'!G33</f>
        <v>25.7</v>
      </c>
      <c r="H61" s="206">
        <f>'Приложение 5'!H33</f>
        <v>25.7</v>
      </c>
      <c r="I61" s="9"/>
    </row>
    <row r="62" spans="1:9" s="119" customFormat="1" ht="18.75">
      <c r="A62" s="121" t="s">
        <v>35</v>
      </c>
      <c r="B62" s="19" t="s">
        <v>36</v>
      </c>
      <c r="C62" s="7" t="s">
        <v>7</v>
      </c>
      <c r="D62" s="18"/>
      <c r="E62" s="18"/>
      <c r="F62" s="230">
        <f>F63+F65</f>
        <v>85.9</v>
      </c>
      <c r="G62" s="230">
        <f>G63+G65</f>
        <v>5</v>
      </c>
      <c r="H62" s="21">
        <f>H63+H65</f>
        <v>5</v>
      </c>
      <c r="I62" s="118"/>
    </row>
    <row r="63" spans="1:9" ht="32.1" customHeight="1">
      <c r="A63" s="211" t="s">
        <v>120</v>
      </c>
      <c r="B63" s="25" t="s">
        <v>36</v>
      </c>
      <c r="C63" s="14">
        <v>200</v>
      </c>
      <c r="D63" s="24"/>
      <c r="E63" s="24"/>
      <c r="F63" s="206">
        <f>F64</f>
        <v>25.9</v>
      </c>
      <c r="G63" s="206">
        <f>G64</f>
        <v>0</v>
      </c>
      <c r="H63" s="27">
        <f>H64</f>
        <v>0</v>
      </c>
      <c r="I63" s="9"/>
    </row>
    <row r="64" spans="1:9" ht="32.1" customHeight="1">
      <c r="A64" s="211" t="s">
        <v>18</v>
      </c>
      <c r="B64" s="25" t="s">
        <v>36</v>
      </c>
      <c r="C64" s="14">
        <v>240</v>
      </c>
      <c r="D64" s="24">
        <v>1</v>
      </c>
      <c r="E64" s="24">
        <v>13</v>
      </c>
      <c r="F64" s="232">
        <f>'Приложение 5'!F48</f>
        <v>25.9</v>
      </c>
      <c r="G64" s="232">
        <f>'Приложение 5'!G48</f>
        <v>0</v>
      </c>
      <c r="H64" s="232">
        <f>'Приложение 5'!H48</f>
        <v>0</v>
      </c>
      <c r="I64" s="9"/>
    </row>
    <row r="65" spans="1:9" ht="15.95" customHeight="1">
      <c r="A65" s="211" t="s">
        <v>19</v>
      </c>
      <c r="B65" s="25" t="s">
        <v>36</v>
      </c>
      <c r="C65" s="14">
        <v>800</v>
      </c>
      <c r="D65" s="24">
        <v>1</v>
      </c>
      <c r="E65" s="24">
        <v>13</v>
      </c>
      <c r="F65" s="206">
        <f>F66</f>
        <v>60</v>
      </c>
      <c r="G65" s="206">
        <f t="shared" ref="G65:H65" si="14">G66</f>
        <v>5</v>
      </c>
      <c r="H65" s="206">
        <f t="shared" si="14"/>
        <v>5</v>
      </c>
      <c r="I65" s="9"/>
    </row>
    <row r="66" spans="1:9" ht="15.95" customHeight="1">
      <c r="A66" s="211" t="s">
        <v>20</v>
      </c>
      <c r="B66" s="25" t="s">
        <v>36</v>
      </c>
      <c r="C66" s="14">
        <v>850</v>
      </c>
      <c r="D66" s="24">
        <v>1</v>
      </c>
      <c r="E66" s="24">
        <v>13</v>
      </c>
      <c r="F66" s="206">
        <f>'Приложение 5'!F50</f>
        <v>60</v>
      </c>
      <c r="G66" s="206">
        <f>'Приложение 5'!G50</f>
        <v>5</v>
      </c>
      <c r="H66" s="206">
        <f>'Приложение 5'!H50</f>
        <v>5</v>
      </c>
      <c r="I66" s="9"/>
    </row>
    <row r="67" spans="1:9" s="119" customFormat="1" ht="32.1" customHeight="1">
      <c r="A67" s="121" t="s">
        <v>75</v>
      </c>
      <c r="B67" s="6" t="s">
        <v>118</v>
      </c>
      <c r="C67" s="7" t="s">
        <v>7</v>
      </c>
      <c r="D67" s="4"/>
      <c r="E67" s="5"/>
      <c r="F67" s="231">
        <f t="shared" ref="F67:H68" si="15">F68</f>
        <v>320</v>
      </c>
      <c r="G67" s="231">
        <f t="shared" si="15"/>
        <v>320</v>
      </c>
      <c r="H67" s="8">
        <f t="shared" si="15"/>
        <v>320</v>
      </c>
      <c r="I67" s="118"/>
    </row>
    <row r="68" spans="1:9" ht="15.95" customHeight="1">
      <c r="A68" s="212" t="s">
        <v>76</v>
      </c>
      <c r="B68" s="13" t="s">
        <v>118</v>
      </c>
      <c r="C68" s="66">
        <v>300</v>
      </c>
      <c r="D68" s="56"/>
      <c r="E68" s="57"/>
      <c r="F68" s="233">
        <f t="shared" si="15"/>
        <v>320</v>
      </c>
      <c r="G68" s="233">
        <f t="shared" si="15"/>
        <v>320</v>
      </c>
      <c r="H68" s="67">
        <f t="shared" si="15"/>
        <v>320</v>
      </c>
      <c r="I68" s="9"/>
    </row>
    <row r="69" spans="1:9" ht="31.5" customHeight="1">
      <c r="A69" s="213" t="s">
        <v>129</v>
      </c>
      <c r="B69" s="13" t="s">
        <v>118</v>
      </c>
      <c r="C69" s="66">
        <v>320</v>
      </c>
      <c r="D69" s="56">
        <v>10</v>
      </c>
      <c r="E69" s="57">
        <v>1</v>
      </c>
      <c r="F69" s="233">
        <f>'Приложение 5'!F117</f>
        <v>320</v>
      </c>
      <c r="G69" s="233">
        <f>'Приложение 5'!G117</f>
        <v>320</v>
      </c>
      <c r="H69" s="233">
        <f>'Приложение 5'!H117</f>
        <v>320</v>
      </c>
      <c r="I69" s="9"/>
    </row>
    <row r="70" spans="1:9" s="119" customFormat="1" ht="15.95" customHeight="1">
      <c r="A70" s="121" t="s">
        <v>11</v>
      </c>
      <c r="B70" s="6" t="s">
        <v>12</v>
      </c>
      <c r="C70" s="7" t="s">
        <v>7</v>
      </c>
      <c r="D70" s="4"/>
      <c r="E70" s="5"/>
      <c r="F70" s="231">
        <f t="shared" ref="F70:H71" si="16">F71</f>
        <v>771.9</v>
      </c>
      <c r="G70" s="231">
        <f t="shared" si="16"/>
        <v>771.9</v>
      </c>
      <c r="H70" s="8">
        <f t="shared" si="16"/>
        <v>771.9</v>
      </c>
      <c r="I70" s="118"/>
    </row>
    <row r="71" spans="1:9" ht="63.95" customHeight="1">
      <c r="A71" s="211" t="s">
        <v>13</v>
      </c>
      <c r="B71" s="13" t="s">
        <v>12</v>
      </c>
      <c r="C71" s="14">
        <v>100</v>
      </c>
      <c r="D71" s="11"/>
      <c r="E71" s="12"/>
      <c r="F71" s="232">
        <f t="shared" si="16"/>
        <v>771.9</v>
      </c>
      <c r="G71" s="232">
        <f t="shared" si="16"/>
        <v>771.9</v>
      </c>
      <c r="H71" s="15">
        <f t="shared" si="16"/>
        <v>771.9</v>
      </c>
      <c r="I71" s="9"/>
    </row>
    <row r="72" spans="1:9" ht="32.1" customHeight="1">
      <c r="A72" s="211" t="s">
        <v>14</v>
      </c>
      <c r="B72" s="13" t="s">
        <v>12</v>
      </c>
      <c r="C72" s="14">
        <v>120</v>
      </c>
      <c r="D72" s="11">
        <v>1</v>
      </c>
      <c r="E72" s="12">
        <v>2</v>
      </c>
      <c r="F72" s="232">
        <f>'Приложение 5'!F15</f>
        <v>771.9</v>
      </c>
      <c r="G72" s="232">
        <f>'Приложение 5'!G15</f>
        <v>771.9</v>
      </c>
      <c r="H72" s="232">
        <f>'Приложение 5'!H15</f>
        <v>771.9</v>
      </c>
      <c r="I72" s="9"/>
    </row>
    <row r="73" spans="1:9" ht="32.1" customHeight="1">
      <c r="A73" s="121" t="s">
        <v>29</v>
      </c>
      <c r="B73" s="52" t="s">
        <v>30</v>
      </c>
      <c r="C73" s="20"/>
      <c r="D73" s="18"/>
      <c r="E73" s="18"/>
      <c r="F73" s="230">
        <f t="shared" ref="F73:H74" si="17">F74</f>
        <v>554.9</v>
      </c>
      <c r="G73" s="230">
        <f t="shared" si="17"/>
        <v>0</v>
      </c>
      <c r="H73" s="21">
        <f t="shared" si="17"/>
        <v>0</v>
      </c>
      <c r="I73" s="9"/>
    </row>
    <row r="74" spans="1:9" ht="32.1" customHeight="1">
      <c r="A74" s="211" t="s">
        <v>120</v>
      </c>
      <c r="B74" s="40" t="s">
        <v>30</v>
      </c>
      <c r="C74" s="26">
        <v>200</v>
      </c>
      <c r="D74" s="24"/>
      <c r="E74" s="24"/>
      <c r="F74" s="206">
        <f t="shared" si="17"/>
        <v>554.9</v>
      </c>
      <c r="G74" s="206">
        <f t="shared" si="17"/>
        <v>0</v>
      </c>
      <c r="H74" s="27">
        <f t="shared" si="17"/>
        <v>0</v>
      </c>
      <c r="I74" s="9"/>
    </row>
    <row r="75" spans="1:9" ht="32.1" customHeight="1">
      <c r="A75" s="211" t="s">
        <v>18</v>
      </c>
      <c r="B75" s="40" t="s">
        <v>30</v>
      </c>
      <c r="C75" s="26">
        <v>240</v>
      </c>
      <c r="D75" s="24">
        <v>1</v>
      </c>
      <c r="E75" s="24">
        <v>7</v>
      </c>
      <c r="F75" s="206">
        <f>'Приложение 5'!F38</f>
        <v>554.9</v>
      </c>
      <c r="G75" s="206">
        <f>'Приложение 5'!G38</f>
        <v>0</v>
      </c>
      <c r="H75" s="206">
        <f>'Приложение 5'!H38</f>
        <v>0</v>
      </c>
      <c r="I75" s="9"/>
    </row>
    <row r="76" spans="1:9" s="119" customFormat="1" ht="31.5">
      <c r="A76" s="121" t="str">
        <f>'Приложение 5'!A78</f>
        <v>Мероприятия в области жилищно-коммунального хозяйства за счет средств местного бюджета</v>
      </c>
      <c r="B76" s="6" t="s">
        <v>157</v>
      </c>
      <c r="C76" s="20"/>
      <c r="D76" s="17"/>
      <c r="E76" s="18"/>
      <c r="F76" s="230">
        <f>F77</f>
        <v>300</v>
      </c>
      <c r="G76" s="230">
        <f t="shared" ref="G76:H76" si="18">G77</f>
        <v>0</v>
      </c>
      <c r="H76" s="230">
        <f t="shared" si="18"/>
        <v>0</v>
      </c>
      <c r="I76" s="118"/>
    </row>
    <row r="77" spans="1:9" ht="32.1" customHeight="1">
      <c r="A77" s="211" t="str">
        <f>'Приложение 5'!A79</f>
        <v>Закупка товаров, работ и услуг для  государственных (муниципальных) нужд</v>
      </c>
      <c r="B77" s="13" t="s">
        <v>157</v>
      </c>
      <c r="C77" s="32">
        <v>200</v>
      </c>
      <c r="D77" s="29"/>
      <c r="E77" s="30"/>
      <c r="F77" s="234">
        <f>F78</f>
        <v>300</v>
      </c>
      <c r="G77" s="234">
        <f>G78</f>
        <v>0</v>
      </c>
      <c r="H77" s="33">
        <f>H78</f>
        <v>0</v>
      </c>
      <c r="I77" s="9"/>
    </row>
    <row r="78" spans="1:9" ht="32.1" customHeight="1">
      <c r="A78" s="211" t="s">
        <v>18</v>
      </c>
      <c r="B78" s="13" t="s">
        <v>157</v>
      </c>
      <c r="C78" s="14">
        <v>240</v>
      </c>
      <c r="D78" s="11">
        <v>5</v>
      </c>
      <c r="E78" s="12">
        <v>1</v>
      </c>
      <c r="F78" s="232">
        <f>'Приложение 5'!F80</f>
        <v>300</v>
      </c>
      <c r="G78" s="232">
        <f>'Приложение 5'!G80</f>
        <v>0</v>
      </c>
      <c r="H78" s="232">
        <f>'Приложение 5'!H80</f>
        <v>0</v>
      </c>
      <c r="I78" s="9"/>
    </row>
    <row r="79" spans="1:9" s="119" customFormat="1" ht="15.95" customHeight="1">
      <c r="A79" s="121" t="s">
        <v>119</v>
      </c>
      <c r="B79" s="6" t="s">
        <v>32</v>
      </c>
      <c r="C79" s="7" t="s">
        <v>7</v>
      </c>
      <c r="D79" s="4"/>
      <c r="E79" s="5"/>
      <c r="F79" s="231">
        <f t="shared" ref="F79:H80" si="19">F80</f>
        <v>5</v>
      </c>
      <c r="G79" s="231">
        <f t="shared" si="19"/>
        <v>5</v>
      </c>
      <c r="H79" s="8">
        <f t="shared" si="19"/>
        <v>5</v>
      </c>
      <c r="I79" s="118"/>
    </row>
    <row r="80" spans="1:9" ht="15.95" customHeight="1">
      <c r="A80" s="211" t="s">
        <v>19</v>
      </c>
      <c r="B80" s="13" t="s">
        <v>32</v>
      </c>
      <c r="C80" s="14">
        <v>800</v>
      </c>
      <c r="D80" s="11"/>
      <c r="E80" s="12"/>
      <c r="F80" s="232">
        <f t="shared" si="19"/>
        <v>5</v>
      </c>
      <c r="G80" s="232">
        <f t="shared" si="19"/>
        <v>5</v>
      </c>
      <c r="H80" s="15">
        <f t="shared" si="19"/>
        <v>5</v>
      </c>
      <c r="I80" s="9"/>
    </row>
    <row r="81" spans="1:9" ht="15.95" customHeight="1">
      <c r="A81" s="211" t="s">
        <v>33</v>
      </c>
      <c r="B81" s="13" t="s">
        <v>32</v>
      </c>
      <c r="C81" s="14">
        <v>870</v>
      </c>
      <c r="D81" s="11">
        <v>1</v>
      </c>
      <c r="E81" s="12">
        <v>11</v>
      </c>
      <c r="F81" s="232">
        <f>'Приложение 5'!F43</f>
        <v>5</v>
      </c>
      <c r="G81" s="232">
        <f>'Приложение 5'!G43</f>
        <v>5</v>
      </c>
      <c r="H81" s="232">
        <f>'Приложение 5'!H43</f>
        <v>5</v>
      </c>
      <c r="I81" s="9"/>
    </row>
    <row r="82" spans="1:9" s="119" customFormat="1" ht="32.1" customHeight="1">
      <c r="A82" s="121" t="s">
        <v>38</v>
      </c>
      <c r="B82" s="6" t="s">
        <v>39</v>
      </c>
      <c r="C82" s="122" t="s">
        <v>7</v>
      </c>
      <c r="D82" s="4"/>
      <c r="E82" s="5"/>
      <c r="F82" s="195">
        <f>F83+F85</f>
        <v>248.5</v>
      </c>
      <c r="G82" s="195">
        <f>G83+G85</f>
        <v>253</v>
      </c>
      <c r="H82" s="123">
        <f>H83+H85</f>
        <v>258.3</v>
      </c>
      <c r="I82" s="118"/>
    </row>
    <row r="83" spans="1:9" s="119" customFormat="1" ht="63.95" customHeight="1">
      <c r="A83" s="211" t="s">
        <v>13</v>
      </c>
      <c r="B83" s="104" t="s">
        <v>39</v>
      </c>
      <c r="C83" s="26">
        <v>100</v>
      </c>
      <c r="D83" s="24"/>
      <c r="E83" s="24"/>
      <c r="F83" s="206">
        <f>F84</f>
        <v>236.9</v>
      </c>
      <c r="G83" s="206">
        <f>G84</f>
        <v>246.1</v>
      </c>
      <c r="H83" s="27">
        <f>H84</f>
        <v>255.7</v>
      </c>
      <c r="I83" s="118"/>
    </row>
    <row r="84" spans="1:9" ht="32.1" customHeight="1">
      <c r="A84" s="211" t="s">
        <v>40</v>
      </c>
      <c r="B84" s="104" t="s">
        <v>39</v>
      </c>
      <c r="C84" s="26">
        <v>120</v>
      </c>
      <c r="D84" s="24">
        <v>2</v>
      </c>
      <c r="E84" s="24">
        <v>3</v>
      </c>
      <c r="F84" s="206">
        <f>'Приложение 5'!F55</f>
        <v>236.9</v>
      </c>
      <c r="G84" s="206">
        <f>'Приложение 5'!G55</f>
        <v>246.1</v>
      </c>
      <c r="H84" s="206">
        <f>'Приложение 5'!H55</f>
        <v>255.7</v>
      </c>
      <c r="I84" s="9"/>
    </row>
    <row r="85" spans="1:9" ht="32.1" customHeight="1">
      <c r="A85" s="211" t="s">
        <v>120</v>
      </c>
      <c r="B85" s="104" t="s">
        <v>41</v>
      </c>
      <c r="C85" s="26">
        <v>200</v>
      </c>
      <c r="D85" s="24"/>
      <c r="E85" s="24"/>
      <c r="F85" s="206">
        <f>F86</f>
        <v>11.6</v>
      </c>
      <c r="G85" s="206">
        <f>G86</f>
        <v>6.9</v>
      </c>
      <c r="H85" s="27">
        <f>H86</f>
        <v>2.6</v>
      </c>
      <c r="I85" s="9"/>
    </row>
    <row r="86" spans="1:9" ht="32.1" customHeight="1">
      <c r="A86" s="211" t="s">
        <v>18</v>
      </c>
      <c r="B86" s="104" t="s">
        <v>41</v>
      </c>
      <c r="C86" s="26">
        <v>240</v>
      </c>
      <c r="D86" s="24">
        <v>2</v>
      </c>
      <c r="E86" s="24">
        <v>3</v>
      </c>
      <c r="F86" s="206">
        <f>'Приложение 5'!F57</f>
        <v>11.6</v>
      </c>
      <c r="G86" s="206">
        <f>'Приложение 5'!G57</f>
        <v>6.9</v>
      </c>
      <c r="H86" s="206">
        <f>'Приложение 5'!H57</f>
        <v>2.6</v>
      </c>
      <c r="I86" s="9"/>
    </row>
    <row r="87" spans="1:9" s="119" customFormat="1" ht="32.1" customHeight="1">
      <c r="A87" s="121" t="s">
        <v>81</v>
      </c>
      <c r="B87" s="120" t="s">
        <v>80</v>
      </c>
      <c r="C87" s="20"/>
      <c r="D87" s="18"/>
      <c r="E87" s="18"/>
      <c r="F87" s="230">
        <f t="shared" ref="F87:H88" si="20">F88</f>
        <v>0.1</v>
      </c>
      <c r="G87" s="230">
        <f t="shared" si="20"/>
        <v>0.1</v>
      </c>
      <c r="H87" s="21">
        <f t="shared" si="20"/>
        <v>0.1</v>
      </c>
      <c r="I87" s="118"/>
    </row>
    <row r="88" spans="1:9" ht="32.1" customHeight="1">
      <c r="A88" s="211" t="s">
        <v>120</v>
      </c>
      <c r="B88" s="104" t="s">
        <v>80</v>
      </c>
      <c r="C88" s="26">
        <v>200</v>
      </c>
      <c r="D88" s="24"/>
      <c r="E88" s="24"/>
      <c r="F88" s="206">
        <f t="shared" si="20"/>
        <v>0.1</v>
      </c>
      <c r="G88" s="206">
        <f t="shared" si="20"/>
        <v>0.1</v>
      </c>
      <c r="H88" s="27">
        <f t="shared" si="20"/>
        <v>0.1</v>
      </c>
      <c r="I88" s="79"/>
    </row>
    <row r="89" spans="1:9" ht="32.1" customHeight="1">
      <c r="A89" s="211" t="s">
        <v>18</v>
      </c>
      <c r="B89" s="40" t="s">
        <v>80</v>
      </c>
      <c r="C89" s="26">
        <v>240</v>
      </c>
      <c r="D89" s="24">
        <v>1</v>
      </c>
      <c r="E89" s="24">
        <v>4</v>
      </c>
      <c r="F89" s="206">
        <f>'Приложение 5'!F28</f>
        <v>0.1</v>
      </c>
      <c r="G89" s="206">
        <f>'Приложение 5'!G28</f>
        <v>0.1</v>
      </c>
      <c r="H89" s="206">
        <f>'Приложение 5'!H28</f>
        <v>0.1</v>
      </c>
      <c r="I89" s="9"/>
    </row>
    <row r="90" spans="1:9" ht="20.100000000000001" customHeight="1">
      <c r="A90" s="121" t="s">
        <v>77</v>
      </c>
      <c r="B90" s="52" t="s">
        <v>78</v>
      </c>
      <c r="C90" s="47"/>
      <c r="D90" s="46"/>
      <c r="E90" s="46"/>
      <c r="F90" s="235">
        <f t="shared" ref="F90:H91" si="21">F91</f>
        <v>0</v>
      </c>
      <c r="G90" s="235">
        <f t="shared" si="21"/>
        <v>260.39999999999998</v>
      </c>
      <c r="H90" s="48">
        <f t="shared" si="21"/>
        <v>463.2</v>
      </c>
      <c r="I90" s="9"/>
    </row>
    <row r="91" spans="1:9" ht="20.100000000000001" customHeight="1">
      <c r="A91" s="211" t="s">
        <v>77</v>
      </c>
      <c r="B91" s="40" t="s">
        <v>78</v>
      </c>
      <c r="C91" s="26">
        <v>900</v>
      </c>
      <c r="D91" s="49"/>
      <c r="E91" s="49"/>
      <c r="F91" s="236">
        <f t="shared" si="21"/>
        <v>0</v>
      </c>
      <c r="G91" s="236">
        <f t="shared" si="21"/>
        <v>260.39999999999998</v>
      </c>
      <c r="H91" s="50">
        <f t="shared" si="21"/>
        <v>463.2</v>
      </c>
      <c r="I91" s="9"/>
    </row>
    <row r="92" spans="1:9" ht="20.100000000000001" customHeight="1">
      <c r="A92" s="211" t="s">
        <v>77</v>
      </c>
      <c r="B92" s="40" t="s">
        <v>78</v>
      </c>
      <c r="C92" s="26">
        <v>990</v>
      </c>
      <c r="D92" s="49">
        <v>99</v>
      </c>
      <c r="E92" s="49">
        <v>99</v>
      </c>
      <c r="F92" s="236">
        <f>'Приложение 5'!F123:H123</f>
        <v>0</v>
      </c>
      <c r="G92" s="236">
        <f>'Приложение 5'!G123:I123</f>
        <v>260.39999999999998</v>
      </c>
      <c r="H92" s="236">
        <f>'Приложение 5'!H123:J123</f>
        <v>463.2</v>
      </c>
      <c r="I92" s="9"/>
    </row>
    <row r="93" spans="1:9" ht="18.75">
      <c r="A93" s="160" t="s">
        <v>79</v>
      </c>
      <c r="B93" s="161"/>
      <c r="C93" s="84"/>
      <c r="D93" s="162"/>
      <c r="E93" s="82"/>
      <c r="F93" s="237">
        <f>F9+F13+F22+F39+F50</f>
        <v>15981.6</v>
      </c>
      <c r="G93" s="237">
        <f>G9+G13+G22+G39+G50</f>
        <v>10668.7</v>
      </c>
      <c r="H93" s="237">
        <f>H9+H13+H22+H39+H50</f>
        <v>9521.7999999999993</v>
      </c>
      <c r="I93" s="9"/>
    </row>
    <row r="94" spans="1:9" ht="15.75">
      <c r="A94" s="85"/>
      <c r="B94" s="31"/>
      <c r="C94" s="87"/>
      <c r="D94" s="86"/>
      <c r="E94" s="86"/>
      <c r="F94" s="86"/>
      <c r="G94" s="86"/>
      <c r="H94" s="88"/>
      <c r="I94" s="89"/>
    </row>
    <row r="95" spans="1:9" ht="12" customHeight="1">
      <c r="A95" s="90"/>
      <c r="B95" s="92"/>
      <c r="C95" s="93"/>
      <c r="D95" s="91"/>
      <c r="E95" s="91"/>
      <c r="F95" s="264">
        <v>15981.6</v>
      </c>
      <c r="G95" s="264">
        <v>10668.7</v>
      </c>
      <c r="H95" s="265">
        <v>9521.7999999999993</v>
      </c>
      <c r="I95" s="89"/>
    </row>
    <row r="96" spans="1:9" ht="12.75" customHeight="1">
      <c r="A96" s="85"/>
      <c r="B96" s="127"/>
      <c r="C96" s="93"/>
      <c r="D96" s="91"/>
      <c r="E96" s="91"/>
      <c r="F96" s="91"/>
      <c r="G96" s="91"/>
      <c r="H96" s="94"/>
      <c r="I96" s="89"/>
    </row>
    <row r="97" spans="1:9" ht="12.75" customHeight="1">
      <c r="A97" s="85"/>
      <c r="B97" s="127"/>
      <c r="C97" s="93"/>
      <c r="D97" s="96"/>
      <c r="E97" s="96"/>
      <c r="F97" s="263">
        <f>F95-F93</f>
        <v>0</v>
      </c>
      <c r="G97" s="263">
        <f>G95-G93</f>
        <v>0</v>
      </c>
      <c r="H97" s="263">
        <f>H95-H93</f>
        <v>0</v>
      </c>
      <c r="I97" s="89"/>
    </row>
    <row r="98" spans="1:9" ht="12.75" customHeight="1">
      <c r="A98" s="85"/>
      <c r="B98" s="128"/>
      <c r="C98" s="97"/>
      <c r="D98" s="97"/>
      <c r="E98" s="97"/>
      <c r="F98" s="97"/>
      <c r="G98" s="97"/>
      <c r="H98" s="97"/>
      <c r="I98" s="89"/>
    </row>
    <row r="99" spans="1:9" ht="14.25" customHeight="1">
      <c r="A99" s="85"/>
      <c r="B99" s="97"/>
      <c r="C99" s="93"/>
      <c r="D99" s="96"/>
      <c r="E99" s="96"/>
      <c r="F99" s="96"/>
      <c r="G99" s="96"/>
      <c r="H99" s="94"/>
      <c r="I99" s="89"/>
    </row>
    <row r="100" spans="1:9" ht="15.75">
      <c r="A100" s="86"/>
      <c r="B100" s="128"/>
      <c r="C100" s="98"/>
      <c r="D100" s="98"/>
      <c r="E100" s="98"/>
      <c r="F100" s="98"/>
      <c r="G100" s="98"/>
      <c r="H100" s="98"/>
    </row>
    <row r="101" spans="1:9" ht="15.75">
      <c r="A101" s="99"/>
    </row>
    <row r="102" spans="1:9" ht="15.75">
      <c r="A102" s="99"/>
    </row>
    <row r="103" spans="1:9" ht="15">
      <c r="A103" s="100"/>
    </row>
    <row r="104" spans="1:9" ht="15">
      <c r="A104" s="101"/>
    </row>
    <row r="105" spans="1:9" ht="15">
      <c r="A105" s="100"/>
    </row>
  </sheetData>
  <autoFilter ref="A8:I93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136"/>
  <sheetViews>
    <sheetView showGridLines="0" view="pageBreakPreview" zoomScale="90" zoomScaleSheetLayoutView="90" workbookViewId="0">
      <selection activeCell="E4" sqref="E4"/>
    </sheetView>
  </sheetViews>
  <sheetFormatPr defaultColWidth="9.140625" defaultRowHeight="12.75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>
      <c r="A1" s="102"/>
      <c r="B1" s="102"/>
      <c r="C1" s="102"/>
      <c r="D1" s="102"/>
      <c r="E1" s="102"/>
      <c r="F1" s="269" t="s">
        <v>86</v>
      </c>
      <c r="G1" s="269"/>
      <c r="H1" s="269"/>
      <c r="I1" s="270"/>
    </row>
    <row r="2" spans="1:10" ht="40.5" customHeight="1">
      <c r="A2" s="102"/>
      <c r="B2" s="102"/>
      <c r="C2" s="102"/>
      <c r="D2" s="102"/>
      <c r="E2" s="187"/>
      <c r="F2" s="188"/>
      <c r="G2" s="274" t="s">
        <v>190</v>
      </c>
      <c r="H2" s="275"/>
      <c r="I2" s="275"/>
    </row>
    <row r="3" spans="1:10">
      <c r="A3" s="102"/>
      <c r="B3" s="102"/>
      <c r="C3" s="102"/>
      <c r="D3" s="102"/>
      <c r="E3" s="271" t="s">
        <v>208</v>
      </c>
      <c r="F3" s="272"/>
      <c r="G3" s="272"/>
      <c r="H3" s="272"/>
      <c r="I3" s="272"/>
    </row>
    <row r="4" spans="1:10">
      <c r="A4" s="102"/>
      <c r="B4" s="102"/>
      <c r="C4" s="102"/>
      <c r="D4" s="102"/>
      <c r="E4" s="102"/>
      <c r="F4" s="102"/>
      <c r="G4" s="102"/>
      <c r="H4" s="102"/>
      <c r="I4" s="102"/>
    </row>
    <row r="5" spans="1:10" s="129" customFormat="1" ht="25.5" customHeight="1">
      <c r="A5" s="273" t="s">
        <v>149</v>
      </c>
      <c r="B5" s="280"/>
      <c r="C5" s="280"/>
      <c r="D5" s="280"/>
      <c r="E5" s="280"/>
      <c r="F5" s="280"/>
      <c r="G5" s="280"/>
      <c r="H5" s="280"/>
      <c r="I5" s="280"/>
    </row>
    <row r="6" spans="1:10" ht="17.25" customHeight="1">
      <c r="I6" s="164" t="s">
        <v>84</v>
      </c>
    </row>
    <row r="7" spans="1:10" ht="22.5" customHeight="1">
      <c r="A7" s="278" t="s">
        <v>0</v>
      </c>
      <c r="B7" s="278" t="s">
        <v>85</v>
      </c>
      <c r="C7" s="278" t="s">
        <v>1</v>
      </c>
      <c r="D7" s="278" t="s">
        <v>2</v>
      </c>
      <c r="E7" s="278" t="s">
        <v>3</v>
      </c>
      <c r="F7" s="278" t="s">
        <v>4</v>
      </c>
      <c r="G7" s="276" t="s">
        <v>5</v>
      </c>
      <c r="H7" s="277"/>
      <c r="I7" s="290"/>
      <c r="J7" s="1"/>
    </row>
    <row r="8" spans="1:10" ht="27.75" customHeight="1">
      <c r="A8" s="279"/>
      <c r="B8" s="279"/>
      <c r="C8" s="279"/>
      <c r="D8" s="279"/>
      <c r="E8" s="279"/>
      <c r="F8" s="279"/>
      <c r="G8" s="208" t="s">
        <v>137</v>
      </c>
      <c r="H8" s="208" t="s">
        <v>130</v>
      </c>
      <c r="I8" s="208" t="s">
        <v>134</v>
      </c>
      <c r="J8" s="1"/>
    </row>
    <row r="9" spans="1:10" ht="32.25" customHeight="1">
      <c r="A9" s="152" t="s">
        <v>191</v>
      </c>
      <c r="B9" s="268" t="s">
        <v>207</v>
      </c>
      <c r="C9" s="166"/>
      <c r="D9" s="165"/>
      <c r="E9" s="167"/>
      <c r="F9" s="165"/>
      <c r="G9" s="227">
        <f>G124</f>
        <v>15981.6</v>
      </c>
      <c r="H9" s="227">
        <f>H124</f>
        <v>10668.699999999999</v>
      </c>
      <c r="I9" s="117">
        <f>I124</f>
        <v>9521.7999999999993</v>
      </c>
      <c r="J9" s="1"/>
    </row>
    <row r="10" spans="1:10" ht="15.95" customHeight="1">
      <c r="A10" s="3" t="s">
        <v>6</v>
      </c>
      <c r="B10" s="268" t="s">
        <v>207</v>
      </c>
      <c r="C10" s="4">
        <v>1</v>
      </c>
      <c r="D10" s="5" t="s">
        <v>7</v>
      </c>
      <c r="E10" s="6" t="s">
        <v>7</v>
      </c>
      <c r="F10" s="7" t="s">
        <v>7</v>
      </c>
      <c r="G10" s="231">
        <f>'Приложение 5'!F10</f>
        <v>5053.4999999999991</v>
      </c>
      <c r="H10" s="231">
        <f>'Приложение 5'!G10</f>
        <v>3908.3</v>
      </c>
      <c r="I10" s="231">
        <f>'Приложение 5'!H10</f>
        <v>3911.2</v>
      </c>
      <c r="J10" s="9"/>
    </row>
    <row r="11" spans="1:10" ht="32.1" customHeight="1">
      <c r="A11" s="3" t="s">
        <v>8</v>
      </c>
      <c r="B11" s="268" t="s">
        <v>207</v>
      </c>
      <c r="C11" s="4">
        <v>1</v>
      </c>
      <c r="D11" s="5">
        <v>2</v>
      </c>
      <c r="E11" s="6" t="s">
        <v>7</v>
      </c>
      <c r="F11" s="7" t="s">
        <v>7</v>
      </c>
      <c r="G11" s="231">
        <f>'Приложение 5'!F11</f>
        <v>771.9</v>
      </c>
      <c r="H11" s="231">
        <f>'Приложение 5'!G11</f>
        <v>771.9</v>
      </c>
      <c r="I11" s="231">
        <f>'Приложение 5'!H11</f>
        <v>771.9</v>
      </c>
      <c r="J11" s="9"/>
    </row>
    <row r="12" spans="1:10" ht="15.95" customHeight="1">
      <c r="A12" s="10" t="s">
        <v>9</v>
      </c>
      <c r="B12" s="268" t="s">
        <v>207</v>
      </c>
      <c r="C12" s="11">
        <v>1</v>
      </c>
      <c r="D12" s="12">
        <v>2</v>
      </c>
      <c r="E12" s="13" t="s">
        <v>10</v>
      </c>
      <c r="F12" s="14" t="s">
        <v>7</v>
      </c>
      <c r="G12" s="232">
        <f>'Приложение 5'!F12</f>
        <v>771.9</v>
      </c>
      <c r="H12" s="232">
        <f>'Приложение 5'!G12</f>
        <v>771.9</v>
      </c>
      <c r="I12" s="232">
        <f>'Приложение 5'!H12</f>
        <v>771.9</v>
      </c>
      <c r="J12" s="9"/>
    </row>
    <row r="13" spans="1:10" ht="15.95" customHeight="1">
      <c r="A13" s="10" t="s">
        <v>11</v>
      </c>
      <c r="B13" s="268" t="s">
        <v>207</v>
      </c>
      <c r="C13" s="11">
        <v>1</v>
      </c>
      <c r="D13" s="12">
        <v>2</v>
      </c>
      <c r="E13" s="13" t="s">
        <v>12</v>
      </c>
      <c r="F13" s="14" t="s">
        <v>7</v>
      </c>
      <c r="G13" s="232">
        <f>'Приложение 5'!F13</f>
        <v>771.9</v>
      </c>
      <c r="H13" s="232">
        <f>'Приложение 5'!G13</f>
        <v>771.9</v>
      </c>
      <c r="I13" s="232">
        <f>'Приложение 5'!H13</f>
        <v>771.9</v>
      </c>
      <c r="J13" s="9"/>
    </row>
    <row r="14" spans="1:10" ht="63.95" customHeight="1">
      <c r="A14" s="39" t="s">
        <v>13</v>
      </c>
      <c r="B14" s="268" t="s">
        <v>207</v>
      </c>
      <c r="C14" s="24">
        <v>1</v>
      </c>
      <c r="D14" s="24">
        <v>2</v>
      </c>
      <c r="E14" s="40" t="s">
        <v>12</v>
      </c>
      <c r="F14" s="26">
        <v>100</v>
      </c>
      <c r="G14" s="232">
        <f>'Приложение 5'!F14</f>
        <v>771.9</v>
      </c>
      <c r="H14" s="232">
        <f>'Приложение 5'!G14</f>
        <v>771.9</v>
      </c>
      <c r="I14" s="232">
        <f>'Приложение 5'!H14</f>
        <v>771.9</v>
      </c>
      <c r="J14" s="9"/>
    </row>
    <row r="15" spans="1:10" ht="32.1" customHeight="1">
      <c r="A15" s="39" t="s">
        <v>14</v>
      </c>
      <c r="B15" s="268" t="s">
        <v>207</v>
      </c>
      <c r="C15" s="24">
        <v>1</v>
      </c>
      <c r="D15" s="24">
        <v>2</v>
      </c>
      <c r="E15" s="40" t="s">
        <v>12</v>
      </c>
      <c r="F15" s="26">
        <v>120</v>
      </c>
      <c r="G15" s="232">
        <f>'Приложение 5'!F15</f>
        <v>771.9</v>
      </c>
      <c r="H15" s="232">
        <f>'Приложение 5'!G15</f>
        <v>771.9</v>
      </c>
      <c r="I15" s="232">
        <f>'Приложение 5'!H15</f>
        <v>771.9</v>
      </c>
      <c r="J15" s="9"/>
    </row>
    <row r="16" spans="1:10" ht="48" customHeight="1">
      <c r="A16" s="51" t="s">
        <v>21</v>
      </c>
      <c r="B16" s="268" t="s">
        <v>207</v>
      </c>
      <c r="C16" s="18">
        <v>1</v>
      </c>
      <c r="D16" s="18">
        <v>4</v>
      </c>
      <c r="E16" s="52" t="s">
        <v>7</v>
      </c>
      <c r="F16" s="20" t="s">
        <v>7</v>
      </c>
      <c r="G16" s="231">
        <f>'Приложение 5'!F16</f>
        <v>3610.1</v>
      </c>
      <c r="H16" s="231">
        <f>'Приложение 5'!G16</f>
        <v>3100.7000000000003</v>
      </c>
      <c r="I16" s="231">
        <f>'Приложение 5'!H16</f>
        <v>3103.6</v>
      </c>
      <c r="J16" s="9"/>
    </row>
    <row r="17" spans="1:10" ht="15.95" customHeight="1">
      <c r="A17" s="39" t="s">
        <v>9</v>
      </c>
      <c r="B17" s="268" t="s">
        <v>207</v>
      </c>
      <c r="C17" s="24">
        <v>1</v>
      </c>
      <c r="D17" s="24">
        <v>4</v>
      </c>
      <c r="E17" s="40" t="s">
        <v>10</v>
      </c>
      <c r="F17" s="20"/>
      <c r="G17" s="232">
        <f>'Приложение 5'!F17</f>
        <v>3610.1</v>
      </c>
      <c r="H17" s="232">
        <f>'Приложение 5'!G17</f>
        <v>3100.7000000000003</v>
      </c>
      <c r="I17" s="232">
        <f>'Приложение 5'!H17</f>
        <v>3103.6</v>
      </c>
      <c r="J17" s="9"/>
    </row>
    <row r="18" spans="1:10" ht="32.1" customHeight="1">
      <c r="A18" s="39" t="s">
        <v>22</v>
      </c>
      <c r="B18" s="268" t="s">
        <v>207</v>
      </c>
      <c r="C18" s="24">
        <v>1</v>
      </c>
      <c r="D18" s="24">
        <v>4</v>
      </c>
      <c r="E18" s="40" t="s">
        <v>23</v>
      </c>
      <c r="F18" s="26"/>
      <c r="G18" s="232">
        <f>'Приложение 5'!F18</f>
        <v>3058.8</v>
      </c>
      <c r="H18" s="232">
        <f>'Приложение 5'!G18</f>
        <v>3058.8</v>
      </c>
      <c r="I18" s="232">
        <f>'Приложение 5'!H18</f>
        <v>3058.8</v>
      </c>
      <c r="J18" s="9"/>
    </row>
    <row r="19" spans="1:10" ht="63.95" customHeight="1">
      <c r="A19" s="39" t="s">
        <v>13</v>
      </c>
      <c r="B19" s="268" t="s">
        <v>207</v>
      </c>
      <c r="C19" s="24">
        <v>1</v>
      </c>
      <c r="D19" s="24">
        <v>4</v>
      </c>
      <c r="E19" s="40" t="s">
        <v>23</v>
      </c>
      <c r="F19" s="26">
        <v>100</v>
      </c>
      <c r="G19" s="232">
        <f>'Приложение 5'!F19</f>
        <v>3058.8</v>
      </c>
      <c r="H19" s="232">
        <f>'Приложение 5'!G19</f>
        <v>3058.8</v>
      </c>
      <c r="I19" s="232">
        <f>'Приложение 5'!H19</f>
        <v>3058.8</v>
      </c>
      <c r="J19" s="9"/>
    </row>
    <row r="20" spans="1:10" ht="32.1" customHeight="1">
      <c r="A20" s="10" t="s">
        <v>14</v>
      </c>
      <c r="B20" s="268" t="s">
        <v>207</v>
      </c>
      <c r="C20" s="11">
        <v>1</v>
      </c>
      <c r="D20" s="12">
        <v>4</v>
      </c>
      <c r="E20" s="13" t="s">
        <v>23</v>
      </c>
      <c r="F20" s="14">
        <v>120</v>
      </c>
      <c r="G20" s="232">
        <f>'Приложение 5'!F20</f>
        <v>3058.8</v>
      </c>
      <c r="H20" s="232">
        <f>'Приложение 5'!G20</f>
        <v>3058.8</v>
      </c>
      <c r="I20" s="232">
        <f>'Приложение 5'!H20</f>
        <v>3058.8</v>
      </c>
      <c r="J20" s="9"/>
    </row>
    <row r="21" spans="1:10" ht="15.95" customHeight="1">
      <c r="A21" s="22" t="s">
        <v>16</v>
      </c>
      <c r="B21" s="268" t="s">
        <v>207</v>
      </c>
      <c r="C21" s="23">
        <v>1</v>
      </c>
      <c r="D21" s="24">
        <v>4</v>
      </c>
      <c r="E21" s="25" t="s">
        <v>17</v>
      </c>
      <c r="F21" s="26" t="s">
        <v>7</v>
      </c>
      <c r="G21" s="232">
        <f>'Приложение 5'!F21</f>
        <v>551.19999999999993</v>
      </c>
      <c r="H21" s="232">
        <f>'Приложение 5'!G21</f>
        <v>41.8</v>
      </c>
      <c r="I21" s="232">
        <f>'Приложение 5'!H21</f>
        <v>44.7</v>
      </c>
      <c r="J21" s="9"/>
    </row>
    <row r="22" spans="1:10" ht="32.1" customHeight="1">
      <c r="A22" s="10" t="s">
        <v>120</v>
      </c>
      <c r="B22" s="268" t="s">
        <v>207</v>
      </c>
      <c r="C22" s="11">
        <v>1</v>
      </c>
      <c r="D22" s="12">
        <v>4</v>
      </c>
      <c r="E22" s="13" t="s">
        <v>17</v>
      </c>
      <c r="F22" s="14">
        <v>200</v>
      </c>
      <c r="G22" s="232">
        <f>'Приложение 5'!F22</f>
        <v>516.29999999999995</v>
      </c>
      <c r="H22" s="232">
        <f>'Приложение 5'!G22</f>
        <v>0</v>
      </c>
      <c r="I22" s="232">
        <f>'Приложение 5'!H22</f>
        <v>0</v>
      </c>
      <c r="J22" s="9"/>
    </row>
    <row r="23" spans="1:10" ht="32.1" customHeight="1">
      <c r="A23" s="22" t="s">
        <v>18</v>
      </c>
      <c r="B23" s="268" t="s">
        <v>207</v>
      </c>
      <c r="C23" s="23">
        <v>1</v>
      </c>
      <c r="D23" s="24">
        <v>4</v>
      </c>
      <c r="E23" s="25" t="s">
        <v>17</v>
      </c>
      <c r="F23" s="26">
        <v>240</v>
      </c>
      <c r="G23" s="232">
        <f>'Приложение 5'!F23</f>
        <v>516.29999999999995</v>
      </c>
      <c r="H23" s="232">
        <f>'Приложение 5'!G23</f>
        <v>0</v>
      </c>
      <c r="I23" s="232">
        <f>'Приложение 5'!H23</f>
        <v>0</v>
      </c>
      <c r="J23" s="9"/>
    </row>
    <row r="24" spans="1:10" ht="15.95" customHeight="1">
      <c r="A24" s="28" t="s">
        <v>19</v>
      </c>
      <c r="B24" s="268" t="s">
        <v>207</v>
      </c>
      <c r="C24" s="29">
        <v>1</v>
      </c>
      <c r="D24" s="30">
        <v>4</v>
      </c>
      <c r="E24" s="13" t="s">
        <v>17</v>
      </c>
      <c r="F24" s="32">
        <v>800</v>
      </c>
      <c r="G24" s="232">
        <f>'Приложение 5'!F24</f>
        <v>34.9</v>
      </c>
      <c r="H24" s="232">
        <f>'Приложение 5'!G24</f>
        <v>41.8</v>
      </c>
      <c r="I24" s="232">
        <f>'Приложение 5'!H24</f>
        <v>44.7</v>
      </c>
      <c r="J24" s="9"/>
    </row>
    <row r="25" spans="1:10" ht="15.95" customHeight="1">
      <c r="A25" s="22" t="s">
        <v>20</v>
      </c>
      <c r="B25" s="268" t="s">
        <v>207</v>
      </c>
      <c r="C25" s="23">
        <v>1</v>
      </c>
      <c r="D25" s="24">
        <v>4</v>
      </c>
      <c r="E25" s="25" t="s">
        <v>17</v>
      </c>
      <c r="F25" s="26">
        <v>850</v>
      </c>
      <c r="G25" s="232">
        <f>'Приложение 5'!F25</f>
        <v>34.9</v>
      </c>
      <c r="H25" s="232">
        <f>'Приложение 5'!G25</f>
        <v>41.8</v>
      </c>
      <c r="I25" s="232">
        <f>'Приложение 5'!H25</f>
        <v>44.7</v>
      </c>
      <c r="J25" s="9"/>
    </row>
    <row r="26" spans="1:10" ht="32.1" customHeight="1">
      <c r="A26" s="22" t="s">
        <v>81</v>
      </c>
      <c r="B26" s="268" t="s">
        <v>207</v>
      </c>
      <c r="C26" s="23">
        <v>1</v>
      </c>
      <c r="D26" s="24">
        <v>4</v>
      </c>
      <c r="E26" s="25" t="s">
        <v>80</v>
      </c>
      <c r="F26" s="26"/>
      <c r="G26" s="232">
        <f>'Приложение 5'!F26</f>
        <v>0.1</v>
      </c>
      <c r="H26" s="232">
        <f>'Приложение 5'!G26</f>
        <v>0.1</v>
      </c>
      <c r="I26" s="232">
        <f>'Приложение 5'!H26</f>
        <v>0.1</v>
      </c>
      <c r="J26" s="9"/>
    </row>
    <row r="27" spans="1:10" ht="32.1" customHeight="1">
      <c r="A27" s="10" t="s">
        <v>120</v>
      </c>
      <c r="B27" s="268" t="s">
        <v>207</v>
      </c>
      <c r="C27" s="23">
        <v>1</v>
      </c>
      <c r="D27" s="24">
        <v>4</v>
      </c>
      <c r="E27" s="25" t="s">
        <v>80</v>
      </c>
      <c r="F27" s="26">
        <v>200</v>
      </c>
      <c r="G27" s="232">
        <f>'Приложение 5'!F27</f>
        <v>0.1</v>
      </c>
      <c r="H27" s="232">
        <f>'Приложение 5'!G27</f>
        <v>0.1</v>
      </c>
      <c r="I27" s="232">
        <f>'Приложение 5'!H27</f>
        <v>0.1</v>
      </c>
      <c r="J27" s="9"/>
    </row>
    <row r="28" spans="1:10" ht="32.1" customHeight="1">
      <c r="A28" s="22" t="s">
        <v>18</v>
      </c>
      <c r="B28" s="268" t="s">
        <v>207</v>
      </c>
      <c r="C28" s="23">
        <v>1</v>
      </c>
      <c r="D28" s="24">
        <v>4</v>
      </c>
      <c r="E28" s="25" t="s">
        <v>80</v>
      </c>
      <c r="F28" s="26">
        <v>240</v>
      </c>
      <c r="G28" s="232">
        <f>'Приложение 5'!F28</f>
        <v>0.1</v>
      </c>
      <c r="H28" s="232">
        <f>'Приложение 5'!G28</f>
        <v>0.1</v>
      </c>
      <c r="I28" s="232">
        <f>'Приложение 5'!H28</f>
        <v>0.1</v>
      </c>
      <c r="J28" s="9"/>
    </row>
    <row r="29" spans="1:10" ht="48" customHeight="1">
      <c r="A29" s="34" t="s">
        <v>24</v>
      </c>
      <c r="B29" s="268" t="s">
        <v>207</v>
      </c>
      <c r="C29" s="35">
        <v>1</v>
      </c>
      <c r="D29" s="36">
        <v>6</v>
      </c>
      <c r="E29" s="37" t="s">
        <v>7</v>
      </c>
      <c r="F29" s="38" t="s">
        <v>7</v>
      </c>
      <c r="G29" s="231">
        <f>'Приложение 5'!F29</f>
        <v>25.7</v>
      </c>
      <c r="H29" s="231">
        <f>'Приложение 5'!G29</f>
        <v>25.7</v>
      </c>
      <c r="I29" s="231">
        <f>'Приложение 5'!H29</f>
        <v>25.7</v>
      </c>
      <c r="J29" s="9"/>
    </row>
    <row r="30" spans="1:10" ht="15.95" customHeight="1">
      <c r="A30" s="22" t="s">
        <v>15</v>
      </c>
      <c r="B30" s="268" t="s">
        <v>207</v>
      </c>
      <c r="C30" s="23">
        <v>1</v>
      </c>
      <c r="D30" s="24">
        <v>6</v>
      </c>
      <c r="E30" s="25" t="s">
        <v>10</v>
      </c>
      <c r="F30" s="26" t="s">
        <v>7</v>
      </c>
      <c r="G30" s="232">
        <f>'Приложение 5'!F30</f>
        <v>25.7</v>
      </c>
      <c r="H30" s="232">
        <f>'Приложение 5'!G30</f>
        <v>25.7</v>
      </c>
      <c r="I30" s="232">
        <f>'Приложение 5'!H30</f>
        <v>25.7</v>
      </c>
      <c r="J30" s="9"/>
    </row>
    <row r="31" spans="1:10" ht="18" customHeight="1">
      <c r="A31" s="39" t="s">
        <v>87</v>
      </c>
      <c r="B31" s="268" t="s">
        <v>207</v>
      </c>
      <c r="C31" s="11">
        <v>1</v>
      </c>
      <c r="D31" s="12">
        <v>6</v>
      </c>
      <c r="E31" s="13" t="s">
        <v>25</v>
      </c>
      <c r="F31" s="14"/>
      <c r="G31" s="232">
        <f>'Приложение 5'!F31</f>
        <v>25.7</v>
      </c>
      <c r="H31" s="232">
        <f>'Приложение 5'!G31</f>
        <v>25.7</v>
      </c>
      <c r="I31" s="232">
        <f>'Приложение 5'!H31</f>
        <v>25.7</v>
      </c>
      <c r="J31" s="9"/>
    </row>
    <row r="32" spans="1:10" ht="15.95" customHeight="1">
      <c r="A32" s="10" t="s">
        <v>26</v>
      </c>
      <c r="B32" s="268" t="s">
        <v>207</v>
      </c>
      <c r="C32" s="11">
        <v>1</v>
      </c>
      <c r="D32" s="12">
        <v>6</v>
      </c>
      <c r="E32" s="13" t="s">
        <v>25</v>
      </c>
      <c r="F32" s="14">
        <v>500</v>
      </c>
      <c r="G32" s="232">
        <f>'Приложение 5'!F32</f>
        <v>25.7</v>
      </c>
      <c r="H32" s="232">
        <f>'Приложение 5'!G32</f>
        <v>25.7</v>
      </c>
      <c r="I32" s="232">
        <f>'Приложение 5'!H32</f>
        <v>25.7</v>
      </c>
      <c r="J32" s="9"/>
    </row>
    <row r="33" spans="1:10" ht="15.95" customHeight="1">
      <c r="A33" s="10" t="s">
        <v>27</v>
      </c>
      <c r="B33" s="268" t="s">
        <v>207</v>
      </c>
      <c r="C33" s="11">
        <v>1</v>
      </c>
      <c r="D33" s="12">
        <v>6</v>
      </c>
      <c r="E33" s="13" t="s">
        <v>25</v>
      </c>
      <c r="F33" s="14">
        <v>540</v>
      </c>
      <c r="G33" s="232">
        <f>'Приложение 5'!F33</f>
        <v>25.7</v>
      </c>
      <c r="H33" s="232">
        <f>'Приложение 5'!G33</f>
        <v>25.7</v>
      </c>
      <c r="I33" s="232">
        <f>'Приложение 5'!H33</f>
        <v>25.7</v>
      </c>
      <c r="J33" s="9"/>
    </row>
    <row r="34" spans="1:10" ht="15.95" customHeight="1">
      <c r="A34" s="3" t="s">
        <v>28</v>
      </c>
      <c r="B34" s="268" t="s">
        <v>207</v>
      </c>
      <c r="C34" s="4">
        <v>1</v>
      </c>
      <c r="D34" s="5">
        <v>7</v>
      </c>
      <c r="E34" s="6"/>
      <c r="F34" s="7"/>
      <c r="G34" s="231">
        <f>'Приложение 5'!F34</f>
        <v>554.9</v>
      </c>
      <c r="H34" s="231">
        <f>'Приложение 5'!G34</f>
        <v>0</v>
      </c>
      <c r="I34" s="231">
        <f>'Приложение 5'!H34</f>
        <v>0</v>
      </c>
      <c r="J34" s="9"/>
    </row>
    <row r="35" spans="1:10" ht="15.95" customHeight="1">
      <c r="A35" s="10" t="s">
        <v>9</v>
      </c>
      <c r="B35" s="268" t="s">
        <v>207</v>
      </c>
      <c r="C35" s="11">
        <v>1</v>
      </c>
      <c r="D35" s="12">
        <v>7</v>
      </c>
      <c r="E35" s="13" t="s">
        <v>10</v>
      </c>
      <c r="F35" s="14"/>
      <c r="G35" s="232">
        <f>'Приложение 5'!F35</f>
        <v>554.9</v>
      </c>
      <c r="H35" s="232">
        <f>'Приложение 5'!G35</f>
        <v>0</v>
      </c>
      <c r="I35" s="232">
        <f>'Приложение 5'!H35</f>
        <v>0</v>
      </c>
      <c r="J35" s="9"/>
    </row>
    <row r="36" spans="1:10" ht="32.1" customHeight="1">
      <c r="A36" s="10" t="s">
        <v>29</v>
      </c>
      <c r="B36" s="268" t="s">
        <v>207</v>
      </c>
      <c r="C36" s="11">
        <v>1</v>
      </c>
      <c r="D36" s="12">
        <v>7</v>
      </c>
      <c r="E36" s="13" t="s">
        <v>30</v>
      </c>
      <c r="F36" s="14"/>
      <c r="G36" s="232">
        <f>'Приложение 5'!F36</f>
        <v>554.9</v>
      </c>
      <c r="H36" s="232">
        <f>'Приложение 5'!G36</f>
        <v>0</v>
      </c>
      <c r="I36" s="232">
        <f>'Приложение 5'!H36</f>
        <v>0</v>
      </c>
      <c r="J36" s="9"/>
    </row>
    <row r="37" spans="1:10" ht="32.1" customHeight="1">
      <c r="A37" s="10" t="s">
        <v>120</v>
      </c>
      <c r="B37" s="268" t="s">
        <v>207</v>
      </c>
      <c r="C37" s="11">
        <v>1</v>
      </c>
      <c r="D37" s="12">
        <v>7</v>
      </c>
      <c r="E37" s="13" t="s">
        <v>30</v>
      </c>
      <c r="F37" s="14">
        <v>200</v>
      </c>
      <c r="G37" s="232">
        <f>'Приложение 5'!F37</f>
        <v>554.9</v>
      </c>
      <c r="H37" s="232">
        <f>'Приложение 5'!G37</f>
        <v>0</v>
      </c>
      <c r="I37" s="232">
        <f>'Приложение 5'!H37</f>
        <v>0</v>
      </c>
      <c r="J37" s="9"/>
    </row>
    <row r="38" spans="1:10" ht="32.1" customHeight="1">
      <c r="A38" s="39" t="s">
        <v>18</v>
      </c>
      <c r="B38" s="268" t="s">
        <v>207</v>
      </c>
      <c r="C38" s="11">
        <v>1</v>
      </c>
      <c r="D38" s="12">
        <v>7</v>
      </c>
      <c r="E38" s="13" t="s">
        <v>30</v>
      </c>
      <c r="F38" s="26">
        <v>240</v>
      </c>
      <c r="G38" s="232">
        <f>'Приложение 5'!F38</f>
        <v>554.9</v>
      </c>
      <c r="H38" s="232">
        <f>'Приложение 5'!G38</f>
        <v>0</v>
      </c>
      <c r="I38" s="232">
        <f>'Приложение 5'!H38</f>
        <v>0</v>
      </c>
      <c r="J38" s="9"/>
    </row>
    <row r="39" spans="1:10" ht="15.95" customHeight="1">
      <c r="A39" s="16" t="s">
        <v>31</v>
      </c>
      <c r="B39" s="268" t="s">
        <v>207</v>
      </c>
      <c r="C39" s="17">
        <v>1</v>
      </c>
      <c r="D39" s="18">
        <v>11</v>
      </c>
      <c r="E39" s="19" t="s">
        <v>7</v>
      </c>
      <c r="F39" s="20" t="s">
        <v>7</v>
      </c>
      <c r="G39" s="231">
        <f>'Приложение 5'!F39</f>
        <v>5</v>
      </c>
      <c r="H39" s="231">
        <f>'Приложение 5'!G39</f>
        <v>5</v>
      </c>
      <c r="I39" s="231">
        <f>'Приложение 5'!H39</f>
        <v>5</v>
      </c>
      <c r="J39" s="9"/>
    </row>
    <row r="40" spans="1:10" ht="15.95" customHeight="1">
      <c r="A40" s="10" t="s">
        <v>9</v>
      </c>
      <c r="B40" s="268" t="s">
        <v>207</v>
      </c>
      <c r="C40" s="11">
        <v>1</v>
      </c>
      <c r="D40" s="12">
        <v>11</v>
      </c>
      <c r="E40" s="13" t="s">
        <v>10</v>
      </c>
      <c r="F40" s="14" t="s">
        <v>7</v>
      </c>
      <c r="G40" s="232">
        <f>'Приложение 5'!F40</f>
        <v>5</v>
      </c>
      <c r="H40" s="232">
        <f>'Приложение 5'!G40</f>
        <v>5</v>
      </c>
      <c r="I40" s="232">
        <f>'Приложение 5'!H40</f>
        <v>5</v>
      </c>
      <c r="J40" s="9"/>
    </row>
    <row r="41" spans="1:10" ht="15.95" customHeight="1">
      <c r="A41" s="10" t="s">
        <v>119</v>
      </c>
      <c r="B41" s="268" t="s">
        <v>207</v>
      </c>
      <c r="C41" s="11">
        <v>1</v>
      </c>
      <c r="D41" s="12">
        <v>11</v>
      </c>
      <c r="E41" s="13" t="s">
        <v>32</v>
      </c>
      <c r="F41" s="14" t="s">
        <v>7</v>
      </c>
      <c r="G41" s="232">
        <f>'Приложение 5'!F41</f>
        <v>5</v>
      </c>
      <c r="H41" s="232">
        <f>'Приложение 5'!G41</f>
        <v>5</v>
      </c>
      <c r="I41" s="232">
        <f>'Приложение 5'!H41</f>
        <v>5</v>
      </c>
      <c r="J41" s="9"/>
    </row>
    <row r="42" spans="1:10" ht="15.95" customHeight="1">
      <c r="A42" s="10" t="s">
        <v>19</v>
      </c>
      <c r="B42" s="268" t="s">
        <v>207</v>
      </c>
      <c r="C42" s="11">
        <v>1</v>
      </c>
      <c r="D42" s="12">
        <v>11</v>
      </c>
      <c r="E42" s="13" t="s">
        <v>32</v>
      </c>
      <c r="F42" s="14">
        <v>800</v>
      </c>
      <c r="G42" s="232">
        <f>'Приложение 5'!F42</f>
        <v>5</v>
      </c>
      <c r="H42" s="232">
        <f>'Приложение 5'!G42</f>
        <v>5</v>
      </c>
      <c r="I42" s="232">
        <f>'Приложение 5'!H42</f>
        <v>5</v>
      </c>
      <c r="J42" s="9"/>
    </row>
    <row r="43" spans="1:10" ht="15.95" customHeight="1">
      <c r="A43" s="22" t="s">
        <v>33</v>
      </c>
      <c r="B43" s="268" t="s">
        <v>207</v>
      </c>
      <c r="C43" s="23">
        <v>1</v>
      </c>
      <c r="D43" s="24">
        <v>11</v>
      </c>
      <c r="E43" s="25" t="s">
        <v>32</v>
      </c>
      <c r="F43" s="26">
        <v>870</v>
      </c>
      <c r="G43" s="232">
        <f>'Приложение 5'!F43</f>
        <v>5</v>
      </c>
      <c r="H43" s="232">
        <f>'Приложение 5'!G43</f>
        <v>5</v>
      </c>
      <c r="I43" s="232">
        <f>'Приложение 5'!H43</f>
        <v>5</v>
      </c>
      <c r="J43" s="9"/>
    </row>
    <row r="44" spans="1:10" ht="15.95" customHeight="1">
      <c r="A44" s="34" t="s">
        <v>34</v>
      </c>
      <c r="B44" s="268" t="s">
        <v>207</v>
      </c>
      <c r="C44" s="35">
        <v>1</v>
      </c>
      <c r="D44" s="36">
        <v>13</v>
      </c>
      <c r="E44" s="37" t="s">
        <v>7</v>
      </c>
      <c r="F44" s="38" t="s">
        <v>7</v>
      </c>
      <c r="G44" s="231">
        <f>'Приложение 5'!F44</f>
        <v>85.9</v>
      </c>
      <c r="H44" s="231">
        <f>'Приложение 5'!G44</f>
        <v>5</v>
      </c>
      <c r="I44" s="231">
        <f>'Приложение 5'!H44</f>
        <v>5</v>
      </c>
      <c r="J44" s="9"/>
    </row>
    <row r="45" spans="1:10" ht="15.95" customHeight="1">
      <c r="A45" s="10" t="s">
        <v>9</v>
      </c>
      <c r="B45" s="268" t="s">
        <v>207</v>
      </c>
      <c r="C45" s="11">
        <v>1</v>
      </c>
      <c r="D45" s="12">
        <v>13</v>
      </c>
      <c r="E45" s="13" t="s">
        <v>10</v>
      </c>
      <c r="F45" s="14" t="s">
        <v>7</v>
      </c>
      <c r="G45" s="232">
        <f>'Приложение 5'!F45</f>
        <v>85.9</v>
      </c>
      <c r="H45" s="232">
        <f>'Приложение 5'!G45</f>
        <v>5</v>
      </c>
      <c r="I45" s="232">
        <f>'Приложение 5'!H45</f>
        <v>5</v>
      </c>
      <c r="J45" s="9"/>
    </row>
    <row r="46" spans="1:10" ht="15.95" customHeight="1">
      <c r="A46" s="39" t="s">
        <v>35</v>
      </c>
      <c r="B46" s="268" t="s">
        <v>207</v>
      </c>
      <c r="C46" s="24">
        <v>1</v>
      </c>
      <c r="D46" s="24">
        <v>13</v>
      </c>
      <c r="E46" s="40" t="s">
        <v>36</v>
      </c>
      <c r="F46" s="26" t="s">
        <v>7</v>
      </c>
      <c r="G46" s="232">
        <f>'Приложение 5'!F46</f>
        <v>85.9</v>
      </c>
      <c r="H46" s="232">
        <f>'Приложение 5'!G46</f>
        <v>5</v>
      </c>
      <c r="I46" s="232">
        <f>'Приложение 5'!H46</f>
        <v>5</v>
      </c>
      <c r="J46" s="9"/>
    </row>
    <row r="47" spans="1:10" ht="32.1" customHeight="1">
      <c r="A47" s="10" t="s">
        <v>120</v>
      </c>
      <c r="B47" s="268" t="s">
        <v>207</v>
      </c>
      <c r="C47" s="24">
        <v>1</v>
      </c>
      <c r="D47" s="24">
        <v>13</v>
      </c>
      <c r="E47" s="40" t="s">
        <v>36</v>
      </c>
      <c r="F47" s="26">
        <v>200</v>
      </c>
      <c r="G47" s="232">
        <f>'Приложение 5'!F47</f>
        <v>25.9</v>
      </c>
      <c r="H47" s="232">
        <f>'Приложение 5'!G47</f>
        <v>0</v>
      </c>
      <c r="I47" s="232">
        <f>'Приложение 5'!H47</f>
        <v>0</v>
      </c>
      <c r="J47" s="9"/>
    </row>
    <row r="48" spans="1:10" ht="32.1" customHeight="1">
      <c r="A48" s="22" t="s">
        <v>18</v>
      </c>
      <c r="B48" s="268" t="s">
        <v>207</v>
      </c>
      <c r="C48" s="23">
        <v>1</v>
      </c>
      <c r="D48" s="24">
        <v>13</v>
      </c>
      <c r="E48" s="40" t="s">
        <v>36</v>
      </c>
      <c r="F48" s="26">
        <v>240</v>
      </c>
      <c r="G48" s="232">
        <f>'Приложение 5'!F48</f>
        <v>25.9</v>
      </c>
      <c r="H48" s="232">
        <f>'Приложение 5'!G48</f>
        <v>0</v>
      </c>
      <c r="I48" s="232">
        <f>'Приложение 5'!H48</f>
        <v>0</v>
      </c>
      <c r="J48" s="9"/>
    </row>
    <row r="49" spans="1:10" ht="15.95" customHeight="1">
      <c r="A49" s="10" t="s">
        <v>19</v>
      </c>
      <c r="B49" s="268" t="s">
        <v>207</v>
      </c>
      <c r="C49" s="11">
        <v>1</v>
      </c>
      <c r="D49" s="12">
        <v>13</v>
      </c>
      <c r="E49" s="40" t="s">
        <v>36</v>
      </c>
      <c r="F49" s="14">
        <v>800</v>
      </c>
      <c r="G49" s="232">
        <f>'Приложение 5'!F49</f>
        <v>60</v>
      </c>
      <c r="H49" s="232">
        <f>'Приложение 5'!G49</f>
        <v>5</v>
      </c>
      <c r="I49" s="232">
        <f>'Приложение 5'!H49</f>
        <v>5</v>
      </c>
      <c r="J49" s="9"/>
    </row>
    <row r="50" spans="1:10" ht="15.95" customHeight="1">
      <c r="A50" s="39" t="s">
        <v>20</v>
      </c>
      <c r="B50" s="268" t="s">
        <v>207</v>
      </c>
      <c r="C50" s="23">
        <v>1</v>
      </c>
      <c r="D50" s="24">
        <v>13</v>
      </c>
      <c r="E50" s="40" t="s">
        <v>36</v>
      </c>
      <c r="F50" s="26">
        <v>850</v>
      </c>
      <c r="G50" s="232">
        <f>'Приложение 5'!F50</f>
        <v>60</v>
      </c>
      <c r="H50" s="232">
        <f>'Приложение 5'!G50</f>
        <v>5</v>
      </c>
      <c r="I50" s="232">
        <f>'Приложение 5'!H50</f>
        <v>5</v>
      </c>
      <c r="J50" s="9"/>
    </row>
    <row r="51" spans="1:10" ht="15.95" customHeight="1">
      <c r="A51" s="3" t="s">
        <v>37</v>
      </c>
      <c r="B51" s="268" t="s">
        <v>207</v>
      </c>
      <c r="C51" s="4">
        <v>2</v>
      </c>
      <c r="D51" s="5">
        <v>3</v>
      </c>
      <c r="E51" s="6" t="s">
        <v>7</v>
      </c>
      <c r="F51" s="7" t="s">
        <v>7</v>
      </c>
      <c r="G51" s="231">
        <f>'Приложение 5'!F51</f>
        <v>248.5</v>
      </c>
      <c r="H51" s="231">
        <f>'Приложение 5'!G51</f>
        <v>253</v>
      </c>
      <c r="I51" s="231">
        <f>'Приложение 5'!H51</f>
        <v>258.3</v>
      </c>
      <c r="J51" s="9"/>
    </row>
    <row r="52" spans="1:10" ht="15.95" customHeight="1">
      <c r="A52" s="10" t="s">
        <v>15</v>
      </c>
      <c r="B52" s="268" t="s">
        <v>207</v>
      </c>
      <c r="C52" s="11">
        <v>2</v>
      </c>
      <c r="D52" s="12">
        <v>3</v>
      </c>
      <c r="E52" s="13" t="s">
        <v>10</v>
      </c>
      <c r="F52" s="14" t="s">
        <v>7</v>
      </c>
      <c r="G52" s="232">
        <f>'Приложение 5'!F52</f>
        <v>248.5</v>
      </c>
      <c r="H52" s="232">
        <f>'Приложение 5'!G52</f>
        <v>253</v>
      </c>
      <c r="I52" s="232">
        <f>'Приложение 5'!H52</f>
        <v>258.3</v>
      </c>
      <c r="J52" s="9"/>
    </row>
    <row r="53" spans="1:10" s="45" customFormat="1" ht="32.1" customHeight="1">
      <c r="A53" s="42" t="s">
        <v>38</v>
      </c>
      <c r="B53" s="268" t="s">
        <v>207</v>
      </c>
      <c r="C53" s="11">
        <v>2</v>
      </c>
      <c r="D53" s="12">
        <v>3</v>
      </c>
      <c r="E53" s="13" t="s">
        <v>39</v>
      </c>
      <c r="F53" s="43" t="s">
        <v>7</v>
      </c>
      <c r="G53" s="232">
        <f>'Приложение 5'!F53</f>
        <v>248.5</v>
      </c>
      <c r="H53" s="232">
        <f>'Приложение 5'!G53</f>
        <v>253</v>
      </c>
      <c r="I53" s="232">
        <f>'Приложение 5'!H53</f>
        <v>258.3</v>
      </c>
      <c r="J53" s="44"/>
    </row>
    <row r="54" spans="1:10" ht="63.95" customHeight="1">
      <c r="A54" s="10" t="s">
        <v>13</v>
      </c>
      <c r="B54" s="268" t="s">
        <v>207</v>
      </c>
      <c r="C54" s="11">
        <v>2</v>
      </c>
      <c r="D54" s="12">
        <v>3</v>
      </c>
      <c r="E54" s="13" t="s">
        <v>39</v>
      </c>
      <c r="F54" s="14">
        <v>100</v>
      </c>
      <c r="G54" s="232">
        <f>'Приложение 5'!F54</f>
        <v>236.9</v>
      </c>
      <c r="H54" s="232">
        <f>'Приложение 5'!G54</f>
        <v>246.1</v>
      </c>
      <c r="I54" s="232">
        <f>'Приложение 5'!H54</f>
        <v>255.7</v>
      </c>
      <c r="J54" s="9"/>
    </row>
    <row r="55" spans="1:10" ht="32.1" customHeight="1">
      <c r="A55" s="10" t="s">
        <v>40</v>
      </c>
      <c r="B55" s="268" t="s">
        <v>207</v>
      </c>
      <c r="C55" s="11">
        <v>2</v>
      </c>
      <c r="D55" s="12">
        <v>3</v>
      </c>
      <c r="E55" s="13" t="s">
        <v>39</v>
      </c>
      <c r="F55" s="14">
        <v>120</v>
      </c>
      <c r="G55" s="232">
        <f>'Приложение 5'!F55</f>
        <v>236.9</v>
      </c>
      <c r="H55" s="232">
        <f>'Приложение 5'!G55</f>
        <v>246.1</v>
      </c>
      <c r="I55" s="232">
        <f>'Приложение 5'!H55</f>
        <v>255.7</v>
      </c>
      <c r="J55" s="9"/>
    </row>
    <row r="56" spans="1:10" ht="32.1" customHeight="1">
      <c r="A56" s="10" t="s">
        <v>120</v>
      </c>
      <c r="B56" s="268" t="s">
        <v>207</v>
      </c>
      <c r="C56" s="11">
        <v>2</v>
      </c>
      <c r="D56" s="12">
        <v>3</v>
      </c>
      <c r="E56" s="13" t="s">
        <v>41</v>
      </c>
      <c r="F56" s="14">
        <v>200</v>
      </c>
      <c r="G56" s="232">
        <f>'Приложение 5'!F56</f>
        <v>11.6</v>
      </c>
      <c r="H56" s="232">
        <f>'Приложение 5'!G56</f>
        <v>6.9</v>
      </c>
      <c r="I56" s="232">
        <f>'Приложение 5'!H56</f>
        <v>2.6</v>
      </c>
      <c r="J56" s="9"/>
    </row>
    <row r="57" spans="1:10" ht="32.1" customHeight="1">
      <c r="A57" s="10" t="s">
        <v>18</v>
      </c>
      <c r="B57" s="268" t="s">
        <v>207</v>
      </c>
      <c r="C57" s="11">
        <v>2</v>
      </c>
      <c r="D57" s="12">
        <v>3</v>
      </c>
      <c r="E57" s="13" t="s">
        <v>41</v>
      </c>
      <c r="F57" s="14">
        <v>240</v>
      </c>
      <c r="G57" s="232">
        <f>'Приложение 5'!F57</f>
        <v>11.6</v>
      </c>
      <c r="H57" s="232">
        <f>'Приложение 5'!G57</f>
        <v>6.9</v>
      </c>
      <c r="I57" s="232">
        <f>'Приложение 5'!H57</f>
        <v>2.6</v>
      </c>
      <c r="J57" s="9"/>
    </row>
    <row r="58" spans="1:10" ht="32.1" customHeight="1">
      <c r="A58" s="3" t="s">
        <v>42</v>
      </c>
      <c r="B58" s="268" t="s">
        <v>207</v>
      </c>
      <c r="C58" s="4">
        <v>3</v>
      </c>
      <c r="D58" s="12"/>
      <c r="E58" s="13"/>
      <c r="F58" s="14"/>
      <c r="G58" s="231">
        <f>'Приложение 5'!F58</f>
        <v>30</v>
      </c>
      <c r="H58" s="231">
        <f>'Приложение 5'!G58</f>
        <v>30</v>
      </c>
      <c r="I58" s="231">
        <f>'Приложение 5'!H58</f>
        <v>30</v>
      </c>
      <c r="J58" s="9"/>
    </row>
    <row r="59" spans="1:10" ht="32.1" customHeight="1">
      <c r="A59" s="3" t="s">
        <v>43</v>
      </c>
      <c r="B59" s="268" t="s">
        <v>207</v>
      </c>
      <c r="C59" s="4">
        <v>3</v>
      </c>
      <c r="D59" s="5">
        <v>9</v>
      </c>
      <c r="E59" s="6" t="s">
        <v>7</v>
      </c>
      <c r="F59" s="7" t="s">
        <v>7</v>
      </c>
      <c r="G59" s="231">
        <f>'Приложение 5'!F59</f>
        <v>30</v>
      </c>
      <c r="H59" s="231">
        <f>'Приложение 5'!G59</f>
        <v>30</v>
      </c>
      <c r="I59" s="231">
        <f>'Приложение 5'!H59</f>
        <v>30</v>
      </c>
      <c r="J59" s="9"/>
    </row>
    <row r="60" spans="1:10" ht="63">
      <c r="A60" s="152" t="s">
        <v>192</v>
      </c>
      <c r="B60" s="268" t="s">
        <v>207</v>
      </c>
      <c r="C60" s="4">
        <v>3</v>
      </c>
      <c r="D60" s="5">
        <v>9</v>
      </c>
      <c r="E60" s="6" t="s">
        <v>44</v>
      </c>
      <c r="F60" s="7" t="s">
        <v>7</v>
      </c>
      <c r="G60" s="231">
        <f>'Приложение 5'!F60</f>
        <v>30</v>
      </c>
      <c r="H60" s="231">
        <f>'Приложение 5'!G60</f>
        <v>30</v>
      </c>
      <c r="I60" s="231">
        <f>'Приложение 5'!H60</f>
        <v>30</v>
      </c>
      <c r="J60" s="9"/>
    </row>
    <row r="61" spans="1:10" ht="49.5" customHeight="1">
      <c r="A61" s="10" t="s">
        <v>45</v>
      </c>
      <c r="B61" s="268" t="s">
        <v>207</v>
      </c>
      <c r="C61" s="11">
        <v>3</v>
      </c>
      <c r="D61" s="12">
        <v>9</v>
      </c>
      <c r="E61" s="25" t="s">
        <v>46</v>
      </c>
      <c r="F61" s="14" t="s">
        <v>7</v>
      </c>
      <c r="G61" s="232">
        <f>'Приложение 5'!F61</f>
        <v>30</v>
      </c>
      <c r="H61" s="232">
        <f>'Приложение 5'!G61</f>
        <v>30</v>
      </c>
      <c r="I61" s="232">
        <f>'Приложение 5'!H61</f>
        <v>30</v>
      </c>
      <c r="J61" s="9"/>
    </row>
    <row r="62" spans="1:10" ht="32.1" customHeight="1">
      <c r="A62" s="10" t="s">
        <v>120</v>
      </c>
      <c r="B62" s="268" t="s">
        <v>207</v>
      </c>
      <c r="C62" s="23">
        <v>3</v>
      </c>
      <c r="D62" s="24">
        <v>9</v>
      </c>
      <c r="E62" s="25" t="s">
        <v>46</v>
      </c>
      <c r="F62" s="26">
        <v>200</v>
      </c>
      <c r="G62" s="232">
        <f>'Приложение 5'!F62</f>
        <v>30</v>
      </c>
      <c r="H62" s="232">
        <f>'Приложение 5'!G62</f>
        <v>30</v>
      </c>
      <c r="I62" s="232">
        <f>'Приложение 5'!H62</f>
        <v>30</v>
      </c>
      <c r="J62" s="9"/>
    </row>
    <row r="63" spans="1:10" ht="32.1" customHeight="1">
      <c r="A63" s="22" t="s">
        <v>18</v>
      </c>
      <c r="B63" s="268" t="s">
        <v>207</v>
      </c>
      <c r="C63" s="23">
        <v>3</v>
      </c>
      <c r="D63" s="24">
        <v>9</v>
      </c>
      <c r="E63" s="25" t="s">
        <v>46</v>
      </c>
      <c r="F63" s="26">
        <v>240</v>
      </c>
      <c r="G63" s="232">
        <f>'Приложение 5'!F63</f>
        <v>30</v>
      </c>
      <c r="H63" s="232">
        <f>'Приложение 5'!G63</f>
        <v>30</v>
      </c>
      <c r="I63" s="232">
        <f>'Приложение 5'!H63</f>
        <v>30</v>
      </c>
      <c r="J63" s="9"/>
    </row>
    <row r="64" spans="1:10" ht="15.95" customHeight="1">
      <c r="A64" s="16" t="s">
        <v>48</v>
      </c>
      <c r="B64" s="268" t="s">
        <v>207</v>
      </c>
      <c r="C64" s="17">
        <v>4</v>
      </c>
      <c r="D64" s="12"/>
      <c r="E64" s="13"/>
      <c r="F64" s="14"/>
      <c r="G64" s="231">
        <f>'Приложение 5'!F64</f>
        <v>1503.5</v>
      </c>
      <c r="H64" s="231">
        <f>'Приложение 5'!G64</f>
        <v>1560.2</v>
      </c>
      <c r="I64" s="231">
        <f>'Приложение 5'!H64</f>
        <v>1655.9</v>
      </c>
      <c r="J64" s="9"/>
    </row>
    <row r="65" spans="1:10" ht="15.95" customHeight="1">
      <c r="A65" s="16" t="s">
        <v>49</v>
      </c>
      <c r="B65" s="268" t="s">
        <v>207</v>
      </c>
      <c r="C65" s="17">
        <v>4</v>
      </c>
      <c r="D65" s="18">
        <v>9</v>
      </c>
      <c r="E65" s="19" t="s">
        <v>7</v>
      </c>
      <c r="F65" s="20" t="s">
        <v>7</v>
      </c>
      <c r="G65" s="231">
        <f>'Приложение 5'!F65</f>
        <v>1503.5</v>
      </c>
      <c r="H65" s="231">
        <f>'Приложение 5'!G65</f>
        <v>1560.2</v>
      </c>
      <c r="I65" s="231">
        <f>'Приложение 5'!H65</f>
        <v>1655.9</v>
      </c>
      <c r="J65" s="9"/>
    </row>
    <row r="66" spans="1:10" ht="32.1" customHeight="1">
      <c r="A66" s="152" t="s">
        <v>193</v>
      </c>
      <c r="B66" s="268" t="s">
        <v>207</v>
      </c>
      <c r="C66" s="4">
        <v>4</v>
      </c>
      <c r="D66" s="5">
        <v>9</v>
      </c>
      <c r="E66" s="6" t="s">
        <v>50</v>
      </c>
      <c r="F66" s="20"/>
      <c r="G66" s="231">
        <f>'Приложение 5'!F66</f>
        <v>1503.5</v>
      </c>
      <c r="H66" s="231">
        <f>'Приложение 5'!G66</f>
        <v>1560.2</v>
      </c>
      <c r="I66" s="231">
        <f>'Приложение 5'!H66</f>
        <v>1655.9</v>
      </c>
      <c r="J66" s="9"/>
    </row>
    <row r="67" spans="1:10" ht="38.25" customHeight="1">
      <c r="A67" s="152" t="s">
        <v>175</v>
      </c>
      <c r="B67" s="268" t="s">
        <v>207</v>
      </c>
      <c r="C67" s="4">
        <v>4</v>
      </c>
      <c r="D67" s="5">
        <v>9</v>
      </c>
      <c r="E67" s="6" t="s">
        <v>51</v>
      </c>
      <c r="F67" s="20"/>
      <c r="G67" s="231">
        <f>'Приложение 5'!F67</f>
        <v>1003.5</v>
      </c>
      <c r="H67" s="231">
        <f>'Приложение 5'!G67</f>
        <v>1060.2</v>
      </c>
      <c r="I67" s="231">
        <f>'Приложение 5'!H67</f>
        <v>1155.9000000000001</v>
      </c>
      <c r="J67" s="9"/>
    </row>
    <row r="68" spans="1:10" ht="32.1" customHeight="1">
      <c r="A68" s="148" t="s">
        <v>194</v>
      </c>
      <c r="B68" s="268" t="s">
        <v>207</v>
      </c>
      <c r="C68" s="11">
        <v>4</v>
      </c>
      <c r="D68" s="12">
        <v>9</v>
      </c>
      <c r="E68" s="13" t="s">
        <v>52</v>
      </c>
      <c r="F68" s="20"/>
      <c r="G68" s="232">
        <f>'Приложение 5'!F68</f>
        <v>1003.5</v>
      </c>
      <c r="H68" s="232">
        <f>'Приложение 5'!G68</f>
        <v>1060.2</v>
      </c>
      <c r="I68" s="232">
        <f>'Приложение 5'!H68</f>
        <v>1155.9000000000001</v>
      </c>
      <c r="J68" s="9"/>
    </row>
    <row r="69" spans="1:10" ht="32.1" customHeight="1">
      <c r="A69" s="10" t="s">
        <v>120</v>
      </c>
      <c r="B69" s="268" t="s">
        <v>207</v>
      </c>
      <c r="C69" s="11">
        <v>4</v>
      </c>
      <c r="D69" s="12">
        <v>9</v>
      </c>
      <c r="E69" s="13" t="s">
        <v>52</v>
      </c>
      <c r="F69" s="26">
        <v>200</v>
      </c>
      <c r="G69" s="232">
        <f>'Приложение 5'!F69</f>
        <v>1003.5</v>
      </c>
      <c r="H69" s="232">
        <f>'Приложение 5'!G69</f>
        <v>1060.2</v>
      </c>
      <c r="I69" s="232">
        <f>'Приложение 5'!H69</f>
        <v>1155.9000000000001</v>
      </c>
      <c r="J69" s="9"/>
    </row>
    <row r="70" spans="1:10" ht="32.1" customHeight="1">
      <c r="A70" s="22" t="s">
        <v>18</v>
      </c>
      <c r="B70" s="268" t="s">
        <v>207</v>
      </c>
      <c r="C70" s="11">
        <v>4</v>
      </c>
      <c r="D70" s="12">
        <v>9</v>
      </c>
      <c r="E70" s="13" t="s">
        <v>52</v>
      </c>
      <c r="F70" s="26">
        <v>240</v>
      </c>
      <c r="G70" s="232">
        <f>'Приложение 5'!F70</f>
        <v>1003.5</v>
      </c>
      <c r="H70" s="232">
        <f>'Приложение 5'!G70</f>
        <v>1060.2</v>
      </c>
      <c r="I70" s="232">
        <f>'Приложение 5'!H70</f>
        <v>1155.9000000000001</v>
      </c>
      <c r="J70" s="9"/>
    </row>
    <row r="71" spans="1:10" ht="33" customHeight="1">
      <c r="A71" s="152" t="s">
        <v>159</v>
      </c>
      <c r="B71" s="268" t="s">
        <v>207</v>
      </c>
      <c r="C71" s="4">
        <v>4</v>
      </c>
      <c r="D71" s="5">
        <v>9</v>
      </c>
      <c r="E71" s="6" t="s">
        <v>53</v>
      </c>
      <c r="F71" s="20"/>
      <c r="G71" s="231">
        <f>'Приложение 5'!F71</f>
        <v>500</v>
      </c>
      <c r="H71" s="231">
        <f>'Приложение 5'!G71</f>
        <v>500</v>
      </c>
      <c r="I71" s="231">
        <f>'Приложение 5'!H71</f>
        <v>500</v>
      </c>
      <c r="J71" s="9"/>
    </row>
    <row r="72" spans="1:10" ht="32.1" customHeight="1">
      <c r="A72" s="148" t="s">
        <v>195</v>
      </c>
      <c r="B72" s="268" t="s">
        <v>207</v>
      </c>
      <c r="C72" s="11">
        <v>4</v>
      </c>
      <c r="D72" s="12">
        <v>9</v>
      </c>
      <c r="E72" s="13" t="s">
        <v>54</v>
      </c>
      <c r="F72" s="20"/>
      <c r="G72" s="232">
        <f>'Приложение 5'!F72</f>
        <v>500</v>
      </c>
      <c r="H72" s="232">
        <f>'Приложение 5'!G72</f>
        <v>500</v>
      </c>
      <c r="I72" s="232">
        <f>'Приложение 5'!H72</f>
        <v>500</v>
      </c>
      <c r="J72" s="9"/>
    </row>
    <row r="73" spans="1:10" ht="32.1" customHeight="1">
      <c r="A73" s="10" t="s">
        <v>120</v>
      </c>
      <c r="B73" s="268" t="s">
        <v>207</v>
      </c>
      <c r="C73" s="11">
        <v>4</v>
      </c>
      <c r="D73" s="12">
        <v>9</v>
      </c>
      <c r="E73" s="13" t="s">
        <v>54</v>
      </c>
      <c r="F73" s="26">
        <v>200</v>
      </c>
      <c r="G73" s="232">
        <f>'Приложение 5'!F73</f>
        <v>500</v>
      </c>
      <c r="H73" s="232">
        <f>'Приложение 5'!G73</f>
        <v>500</v>
      </c>
      <c r="I73" s="232">
        <f>'Приложение 5'!H73</f>
        <v>500</v>
      </c>
      <c r="J73" s="9"/>
    </row>
    <row r="74" spans="1:10" ht="31.5">
      <c r="A74" s="22" t="s">
        <v>18</v>
      </c>
      <c r="B74" s="268" t="s">
        <v>207</v>
      </c>
      <c r="C74" s="11">
        <v>4</v>
      </c>
      <c r="D74" s="12">
        <v>9</v>
      </c>
      <c r="E74" s="13" t="s">
        <v>54</v>
      </c>
      <c r="F74" s="26">
        <v>240</v>
      </c>
      <c r="G74" s="232">
        <f>'Приложение 5'!F74</f>
        <v>500</v>
      </c>
      <c r="H74" s="232">
        <f>'Приложение 5'!G74</f>
        <v>500</v>
      </c>
      <c r="I74" s="232">
        <f>'Приложение 5'!H74</f>
        <v>500</v>
      </c>
      <c r="J74" s="9"/>
    </row>
    <row r="75" spans="1:10" ht="18.75">
      <c r="A75" s="16" t="s">
        <v>55</v>
      </c>
      <c r="B75" s="268" t="s">
        <v>207</v>
      </c>
      <c r="C75" s="17">
        <v>5</v>
      </c>
      <c r="D75" s="18" t="s">
        <v>7</v>
      </c>
      <c r="E75" s="19" t="s">
        <v>7</v>
      </c>
      <c r="F75" s="20" t="s">
        <v>7</v>
      </c>
      <c r="G75" s="231">
        <f>'Приложение 5'!F75</f>
        <v>1752.4</v>
      </c>
      <c r="H75" s="231">
        <f>'Приложение 5'!G75</f>
        <v>1042.2</v>
      </c>
      <c r="I75" s="231">
        <f>'Приложение 5'!H75</f>
        <v>554</v>
      </c>
      <c r="J75" s="9"/>
    </row>
    <row r="76" spans="1:10" ht="18.75">
      <c r="A76" s="158" t="s">
        <v>154</v>
      </c>
      <c r="B76" s="268" t="s">
        <v>207</v>
      </c>
      <c r="C76" s="4">
        <v>5</v>
      </c>
      <c r="D76" s="5">
        <v>1</v>
      </c>
      <c r="E76" s="6" t="s">
        <v>7</v>
      </c>
      <c r="F76" s="7" t="s">
        <v>7</v>
      </c>
      <c r="G76" s="231">
        <f>'Приложение 5'!F76</f>
        <v>300</v>
      </c>
      <c r="H76" s="231">
        <f>'Приложение 5'!G76</f>
        <v>0</v>
      </c>
      <c r="I76" s="231">
        <f>'Приложение 5'!H76</f>
        <v>0</v>
      </c>
      <c r="J76" s="9"/>
    </row>
    <row r="77" spans="1:10" ht="18.75">
      <c r="A77" s="42" t="s">
        <v>155</v>
      </c>
      <c r="B77" s="268" t="s">
        <v>207</v>
      </c>
      <c r="C77" s="11">
        <v>5</v>
      </c>
      <c r="D77" s="12">
        <v>1</v>
      </c>
      <c r="E77" s="13" t="s">
        <v>10</v>
      </c>
      <c r="F77" s="14"/>
      <c r="G77" s="232">
        <f>'Приложение 5'!F77</f>
        <v>300</v>
      </c>
      <c r="H77" s="232">
        <f>'Приложение 5'!G77</f>
        <v>0</v>
      </c>
      <c r="I77" s="232">
        <f>'Приложение 5'!H77</f>
        <v>0</v>
      </c>
      <c r="J77" s="9"/>
    </row>
    <row r="78" spans="1:10" ht="31.5">
      <c r="A78" s="42" t="s">
        <v>156</v>
      </c>
      <c r="B78" s="268" t="s">
        <v>207</v>
      </c>
      <c r="C78" s="11">
        <v>5</v>
      </c>
      <c r="D78" s="12">
        <v>1</v>
      </c>
      <c r="E78" s="13" t="s">
        <v>157</v>
      </c>
      <c r="F78" s="14"/>
      <c r="G78" s="232">
        <f>'Приложение 5'!F78</f>
        <v>300</v>
      </c>
      <c r="H78" s="232">
        <f>'Приложение 5'!G78</f>
        <v>0</v>
      </c>
      <c r="I78" s="232">
        <f>'Приложение 5'!H78</f>
        <v>0</v>
      </c>
      <c r="J78" s="9"/>
    </row>
    <row r="79" spans="1:10" ht="31.5">
      <c r="A79" s="42" t="s">
        <v>120</v>
      </c>
      <c r="B79" s="268" t="s">
        <v>207</v>
      </c>
      <c r="C79" s="11">
        <v>5</v>
      </c>
      <c r="D79" s="12">
        <v>1</v>
      </c>
      <c r="E79" s="13" t="s">
        <v>157</v>
      </c>
      <c r="F79" s="14">
        <v>200</v>
      </c>
      <c r="G79" s="232">
        <f>'Приложение 5'!F79</f>
        <v>300</v>
      </c>
      <c r="H79" s="232">
        <f>'Приложение 5'!G79</f>
        <v>0</v>
      </c>
      <c r="I79" s="232">
        <f>'Приложение 5'!H79</f>
        <v>0</v>
      </c>
      <c r="J79" s="9"/>
    </row>
    <row r="80" spans="1:10" ht="31.5">
      <c r="A80" s="215" t="s">
        <v>18</v>
      </c>
      <c r="B80" s="268" t="s">
        <v>207</v>
      </c>
      <c r="C80" s="11">
        <v>5</v>
      </c>
      <c r="D80" s="12">
        <v>1</v>
      </c>
      <c r="E80" s="13" t="s">
        <v>157</v>
      </c>
      <c r="F80" s="14">
        <v>240</v>
      </c>
      <c r="G80" s="232">
        <f>'Приложение 5'!F80</f>
        <v>300</v>
      </c>
      <c r="H80" s="232">
        <f>'Приложение 5'!G80</f>
        <v>0</v>
      </c>
      <c r="I80" s="232">
        <f>'Приложение 5'!H80</f>
        <v>0</v>
      </c>
      <c r="J80" s="9"/>
    </row>
    <row r="81" spans="1:10" ht="18.75">
      <c r="A81" s="16" t="s">
        <v>56</v>
      </c>
      <c r="B81" s="268" t="s">
        <v>207</v>
      </c>
      <c r="C81" s="4">
        <v>5</v>
      </c>
      <c r="D81" s="5">
        <v>3</v>
      </c>
      <c r="E81" s="6"/>
      <c r="F81" s="7"/>
      <c r="G81" s="231">
        <f>'Приложение 5'!F81</f>
        <v>1452.4</v>
      </c>
      <c r="H81" s="231">
        <f>'Приложение 5'!G81</f>
        <v>1042.2</v>
      </c>
      <c r="I81" s="231">
        <f>'Приложение 5'!H81</f>
        <v>554</v>
      </c>
      <c r="J81" s="9"/>
    </row>
    <row r="82" spans="1:10" ht="31.5">
      <c r="A82" s="152" t="s">
        <v>196</v>
      </c>
      <c r="B82" s="268" t="s">
        <v>207</v>
      </c>
      <c r="C82" s="4">
        <v>5</v>
      </c>
      <c r="D82" s="5">
        <v>3</v>
      </c>
      <c r="E82" s="6" t="s">
        <v>57</v>
      </c>
      <c r="F82" s="7" t="s">
        <v>7</v>
      </c>
      <c r="G82" s="231">
        <f>'Приложение 5'!F82</f>
        <v>1452.4</v>
      </c>
      <c r="H82" s="231">
        <f>'Приложение 5'!G82</f>
        <v>1042.2</v>
      </c>
      <c r="I82" s="231">
        <f>'Приложение 5'!H82</f>
        <v>554</v>
      </c>
      <c r="J82" s="9"/>
    </row>
    <row r="83" spans="1:10" ht="37.5" customHeight="1">
      <c r="A83" s="148" t="s">
        <v>197</v>
      </c>
      <c r="B83" s="268" t="s">
        <v>207</v>
      </c>
      <c r="C83" s="11">
        <v>5</v>
      </c>
      <c r="D83" s="12">
        <v>3</v>
      </c>
      <c r="E83" s="13" t="s">
        <v>58</v>
      </c>
      <c r="F83" s="14"/>
      <c r="G83" s="232">
        <f>'Приложение 5'!F83</f>
        <v>1407.4</v>
      </c>
      <c r="H83" s="232">
        <f>'Приложение 5'!G83</f>
        <v>997.2</v>
      </c>
      <c r="I83" s="232">
        <f>'Приложение 5'!H83</f>
        <v>509</v>
      </c>
      <c r="J83" s="9"/>
    </row>
    <row r="84" spans="1:10" ht="48" customHeight="1">
      <c r="A84" s="148" t="s">
        <v>198</v>
      </c>
      <c r="B84" s="268" t="s">
        <v>207</v>
      </c>
      <c r="C84" s="11">
        <v>5</v>
      </c>
      <c r="D84" s="12">
        <v>3</v>
      </c>
      <c r="E84" s="13" t="s">
        <v>59</v>
      </c>
      <c r="F84" s="14"/>
      <c r="G84" s="232">
        <f>'Приложение 5'!F84</f>
        <v>1407.4</v>
      </c>
      <c r="H84" s="232">
        <f>'Приложение 5'!G84</f>
        <v>997.2</v>
      </c>
      <c r="I84" s="232">
        <f>'Приложение 5'!H84</f>
        <v>509</v>
      </c>
      <c r="J84" s="9"/>
    </row>
    <row r="85" spans="1:10" ht="32.1" customHeight="1">
      <c r="A85" s="10" t="s">
        <v>120</v>
      </c>
      <c r="B85" s="268" t="s">
        <v>207</v>
      </c>
      <c r="C85" s="11">
        <v>5</v>
      </c>
      <c r="D85" s="12">
        <v>3</v>
      </c>
      <c r="E85" s="13" t="s">
        <v>59</v>
      </c>
      <c r="F85" s="14">
        <v>200</v>
      </c>
      <c r="G85" s="232">
        <f>'Приложение 5'!F85</f>
        <v>1407.4</v>
      </c>
      <c r="H85" s="232">
        <f>'Приложение 5'!G85</f>
        <v>997.2</v>
      </c>
      <c r="I85" s="232">
        <f>'Приложение 5'!H85</f>
        <v>509</v>
      </c>
      <c r="J85" s="9"/>
    </row>
    <row r="86" spans="1:10" ht="32.1" customHeight="1">
      <c r="A86" s="10" t="s">
        <v>18</v>
      </c>
      <c r="B86" s="268" t="s">
        <v>207</v>
      </c>
      <c r="C86" s="11">
        <v>5</v>
      </c>
      <c r="D86" s="12">
        <v>3</v>
      </c>
      <c r="E86" s="13" t="s">
        <v>59</v>
      </c>
      <c r="F86" s="14">
        <v>240</v>
      </c>
      <c r="G86" s="232">
        <f>'Приложение 5'!F86</f>
        <v>1407.4</v>
      </c>
      <c r="H86" s="232">
        <f>'Приложение 5'!G86</f>
        <v>997.2</v>
      </c>
      <c r="I86" s="232">
        <f>'Приложение 5'!H86</f>
        <v>509</v>
      </c>
      <c r="J86" s="9"/>
    </row>
    <row r="87" spans="1:10" ht="36" customHeight="1">
      <c r="A87" s="148" t="s">
        <v>199</v>
      </c>
      <c r="B87" s="268" t="s">
        <v>207</v>
      </c>
      <c r="C87" s="11">
        <v>5</v>
      </c>
      <c r="D87" s="12">
        <v>3</v>
      </c>
      <c r="E87" s="13" t="s">
        <v>60</v>
      </c>
      <c r="F87" s="14"/>
      <c r="G87" s="232">
        <f>'Приложение 5'!F87</f>
        <v>15</v>
      </c>
      <c r="H87" s="232">
        <f>'Приложение 5'!G87</f>
        <v>15</v>
      </c>
      <c r="I87" s="232">
        <f>'Приложение 5'!H87</f>
        <v>15</v>
      </c>
      <c r="J87" s="9"/>
    </row>
    <row r="88" spans="1:10" ht="48" customHeight="1">
      <c r="A88" s="148" t="s">
        <v>200</v>
      </c>
      <c r="B88" s="268" t="s">
        <v>207</v>
      </c>
      <c r="C88" s="11">
        <v>5</v>
      </c>
      <c r="D88" s="12">
        <v>3</v>
      </c>
      <c r="E88" s="13" t="s">
        <v>61</v>
      </c>
      <c r="F88" s="14"/>
      <c r="G88" s="232">
        <f>'Приложение 5'!F88</f>
        <v>15</v>
      </c>
      <c r="H88" s="232">
        <f>'Приложение 5'!G88</f>
        <v>15</v>
      </c>
      <c r="I88" s="232">
        <f>'Приложение 5'!H88</f>
        <v>15</v>
      </c>
      <c r="J88" s="9"/>
    </row>
    <row r="89" spans="1:10" ht="32.1" customHeight="1">
      <c r="A89" s="10" t="s">
        <v>120</v>
      </c>
      <c r="B89" s="268" t="s">
        <v>207</v>
      </c>
      <c r="C89" s="11">
        <v>5</v>
      </c>
      <c r="D89" s="12">
        <v>3</v>
      </c>
      <c r="E89" s="13" t="s">
        <v>61</v>
      </c>
      <c r="F89" s="14">
        <v>200</v>
      </c>
      <c r="G89" s="232">
        <f>'Приложение 5'!F89</f>
        <v>15</v>
      </c>
      <c r="H89" s="232">
        <f>'Приложение 5'!G89</f>
        <v>15</v>
      </c>
      <c r="I89" s="232">
        <f>'Приложение 5'!H89</f>
        <v>15</v>
      </c>
      <c r="J89" s="9"/>
    </row>
    <row r="90" spans="1:10" ht="32.1" customHeight="1">
      <c r="A90" s="10" t="s">
        <v>18</v>
      </c>
      <c r="B90" s="268" t="s">
        <v>207</v>
      </c>
      <c r="C90" s="11">
        <v>5</v>
      </c>
      <c r="D90" s="12">
        <v>3</v>
      </c>
      <c r="E90" s="13" t="s">
        <v>61</v>
      </c>
      <c r="F90" s="14">
        <v>240</v>
      </c>
      <c r="G90" s="232">
        <f>'Приложение 5'!F90</f>
        <v>15</v>
      </c>
      <c r="H90" s="232">
        <f>'Приложение 5'!G90</f>
        <v>15</v>
      </c>
      <c r="I90" s="232">
        <f>'Приложение 5'!H90</f>
        <v>15</v>
      </c>
      <c r="J90" s="9"/>
    </row>
    <row r="91" spans="1:10" ht="48" customHeight="1">
      <c r="A91" s="148" t="s">
        <v>201</v>
      </c>
      <c r="B91" s="268" t="s">
        <v>207</v>
      </c>
      <c r="C91" s="11">
        <v>5</v>
      </c>
      <c r="D91" s="12">
        <v>3</v>
      </c>
      <c r="E91" s="13" t="s">
        <v>62</v>
      </c>
      <c r="F91" s="14"/>
      <c r="G91" s="232">
        <f>'Приложение 5'!F91</f>
        <v>15</v>
      </c>
      <c r="H91" s="232">
        <f>'Приложение 5'!G91</f>
        <v>15</v>
      </c>
      <c r="I91" s="232">
        <f>'Приложение 5'!H91</f>
        <v>15</v>
      </c>
      <c r="J91" s="9"/>
    </row>
    <row r="92" spans="1:10" ht="46.5" customHeight="1">
      <c r="A92" s="148" t="s">
        <v>202</v>
      </c>
      <c r="B92" s="268" t="s">
        <v>207</v>
      </c>
      <c r="C92" s="11">
        <v>5</v>
      </c>
      <c r="D92" s="12">
        <v>3</v>
      </c>
      <c r="E92" s="13" t="s">
        <v>63</v>
      </c>
      <c r="F92" s="14"/>
      <c r="G92" s="232">
        <f>'Приложение 5'!F92</f>
        <v>15</v>
      </c>
      <c r="H92" s="232">
        <f>'Приложение 5'!G92</f>
        <v>15</v>
      </c>
      <c r="I92" s="232">
        <f>'Приложение 5'!H92</f>
        <v>15</v>
      </c>
      <c r="J92" s="9"/>
    </row>
    <row r="93" spans="1:10" ht="32.1" customHeight="1">
      <c r="A93" s="10" t="s">
        <v>120</v>
      </c>
      <c r="B93" s="268" t="s">
        <v>207</v>
      </c>
      <c r="C93" s="11">
        <v>5</v>
      </c>
      <c r="D93" s="12">
        <v>3</v>
      </c>
      <c r="E93" s="13" t="s">
        <v>63</v>
      </c>
      <c r="F93" s="14">
        <v>200</v>
      </c>
      <c r="G93" s="232">
        <f>'Приложение 5'!F93</f>
        <v>15</v>
      </c>
      <c r="H93" s="232">
        <f>'Приложение 5'!G93</f>
        <v>15</v>
      </c>
      <c r="I93" s="232">
        <f>'Приложение 5'!H93</f>
        <v>15</v>
      </c>
      <c r="J93" s="9"/>
    </row>
    <row r="94" spans="1:10" ht="32.1" customHeight="1">
      <c r="A94" s="10" t="s">
        <v>18</v>
      </c>
      <c r="B94" s="268" t="s">
        <v>207</v>
      </c>
      <c r="C94" s="11">
        <v>5</v>
      </c>
      <c r="D94" s="12">
        <v>3</v>
      </c>
      <c r="E94" s="13" t="s">
        <v>63</v>
      </c>
      <c r="F94" s="14">
        <v>240</v>
      </c>
      <c r="G94" s="232">
        <f>'Приложение 5'!F94</f>
        <v>15</v>
      </c>
      <c r="H94" s="232">
        <f>'Приложение 5'!G94</f>
        <v>15</v>
      </c>
      <c r="I94" s="232">
        <f>'Приложение 5'!H94</f>
        <v>15</v>
      </c>
      <c r="J94" s="9"/>
    </row>
    <row r="95" spans="1:10" ht="48" customHeight="1">
      <c r="A95" s="148" t="s">
        <v>171</v>
      </c>
      <c r="B95" s="268" t="s">
        <v>207</v>
      </c>
      <c r="C95" s="11">
        <v>5</v>
      </c>
      <c r="D95" s="12">
        <v>3</v>
      </c>
      <c r="E95" s="13" t="s">
        <v>64</v>
      </c>
      <c r="F95" s="14"/>
      <c r="G95" s="232">
        <f>'Приложение 5'!F95</f>
        <v>15</v>
      </c>
      <c r="H95" s="232">
        <f>'Приложение 5'!G95</f>
        <v>15</v>
      </c>
      <c r="I95" s="232">
        <f>'Приложение 5'!H95</f>
        <v>15</v>
      </c>
      <c r="J95" s="9"/>
    </row>
    <row r="96" spans="1:10" ht="63.95" customHeight="1">
      <c r="A96" s="148" t="s">
        <v>172</v>
      </c>
      <c r="B96" s="268" t="s">
        <v>207</v>
      </c>
      <c r="C96" s="11">
        <v>5</v>
      </c>
      <c r="D96" s="12">
        <v>3</v>
      </c>
      <c r="E96" s="13" t="s">
        <v>65</v>
      </c>
      <c r="F96" s="14"/>
      <c r="G96" s="232">
        <f>'Приложение 5'!F96</f>
        <v>15</v>
      </c>
      <c r="H96" s="232">
        <f>'Приложение 5'!G96</f>
        <v>15</v>
      </c>
      <c r="I96" s="232">
        <f>'Приложение 5'!H96</f>
        <v>15</v>
      </c>
      <c r="J96" s="9"/>
    </row>
    <row r="97" spans="1:10" ht="32.1" customHeight="1">
      <c r="A97" s="10" t="s">
        <v>120</v>
      </c>
      <c r="B97" s="268" t="s">
        <v>207</v>
      </c>
      <c r="C97" s="11">
        <v>5</v>
      </c>
      <c r="D97" s="12">
        <v>3</v>
      </c>
      <c r="E97" s="13" t="s">
        <v>65</v>
      </c>
      <c r="F97" s="14">
        <v>200</v>
      </c>
      <c r="G97" s="232">
        <f>'Приложение 5'!F97</f>
        <v>15</v>
      </c>
      <c r="H97" s="232">
        <f>'Приложение 5'!G97</f>
        <v>15</v>
      </c>
      <c r="I97" s="232">
        <f>'Приложение 5'!H97</f>
        <v>15</v>
      </c>
      <c r="J97" s="9"/>
    </row>
    <row r="98" spans="1:10" ht="32.1" customHeight="1">
      <c r="A98" s="10" t="s">
        <v>18</v>
      </c>
      <c r="B98" s="268" t="s">
        <v>207</v>
      </c>
      <c r="C98" s="11">
        <v>5</v>
      </c>
      <c r="D98" s="12">
        <v>3</v>
      </c>
      <c r="E98" s="13" t="s">
        <v>65</v>
      </c>
      <c r="F98" s="14">
        <v>240</v>
      </c>
      <c r="G98" s="232">
        <f>'Приложение 5'!F98</f>
        <v>15</v>
      </c>
      <c r="H98" s="232">
        <f>'Приложение 5'!G98</f>
        <v>15</v>
      </c>
      <c r="I98" s="232">
        <f>'Приложение 5'!H98</f>
        <v>15</v>
      </c>
      <c r="J98" s="9"/>
    </row>
    <row r="99" spans="1:10" ht="15.95" customHeight="1">
      <c r="A99" s="80" t="s">
        <v>66</v>
      </c>
      <c r="B99" s="268" t="s">
        <v>207</v>
      </c>
      <c r="C99" s="55">
        <v>8</v>
      </c>
      <c r="D99" s="55" t="s">
        <v>7</v>
      </c>
      <c r="E99" s="59" t="s">
        <v>7</v>
      </c>
      <c r="F99" s="60" t="s">
        <v>7</v>
      </c>
      <c r="G99" s="231">
        <f>'Приложение 5'!F99</f>
        <v>7073.7000000000007</v>
      </c>
      <c r="H99" s="231">
        <f>'Приложение 5'!G99</f>
        <v>3294.6</v>
      </c>
      <c r="I99" s="231">
        <f>'Приложение 5'!H99</f>
        <v>2329.1999999999998</v>
      </c>
      <c r="J99" s="9"/>
    </row>
    <row r="100" spans="1:10" ht="15.95" customHeight="1">
      <c r="A100" s="61" t="s">
        <v>67</v>
      </c>
      <c r="B100" s="268" t="s">
        <v>207</v>
      </c>
      <c r="C100" s="62">
        <v>8</v>
      </c>
      <c r="D100" s="63">
        <v>1</v>
      </c>
      <c r="E100" s="64" t="s">
        <v>7</v>
      </c>
      <c r="F100" s="65" t="s">
        <v>7</v>
      </c>
      <c r="G100" s="231">
        <f>'Приложение 5'!F100</f>
        <v>7073.7000000000007</v>
      </c>
      <c r="H100" s="231">
        <f>'Приложение 5'!G100</f>
        <v>3294.6</v>
      </c>
      <c r="I100" s="231">
        <f>'Приложение 5'!H100</f>
        <v>2329.1999999999998</v>
      </c>
      <c r="J100" s="9"/>
    </row>
    <row r="101" spans="1:10" ht="32.1" customHeight="1">
      <c r="A101" s="151" t="s">
        <v>203</v>
      </c>
      <c r="B101" s="268" t="s">
        <v>207</v>
      </c>
      <c r="C101" s="18">
        <v>8</v>
      </c>
      <c r="D101" s="18">
        <v>1</v>
      </c>
      <c r="E101" s="52" t="s">
        <v>68</v>
      </c>
      <c r="F101" s="7" t="s">
        <v>7</v>
      </c>
      <c r="G101" s="231">
        <f>'Приложение 5'!F101</f>
        <v>7073.7000000000007</v>
      </c>
      <c r="H101" s="231">
        <f>'Приложение 5'!G101</f>
        <v>3294.6</v>
      </c>
      <c r="I101" s="231">
        <f>'Приложение 5'!H101</f>
        <v>2329.1999999999998</v>
      </c>
      <c r="J101" s="9"/>
    </row>
    <row r="102" spans="1:10" ht="35.25" customHeight="1">
      <c r="A102" s="219" t="s">
        <v>204</v>
      </c>
      <c r="B102" s="268" t="s">
        <v>207</v>
      </c>
      <c r="C102" s="69">
        <v>8</v>
      </c>
      <c r="D102" s="69">
        <v>1</v>
      </c>
      <c r="E102" s="40" t="s">
        <v>69</v>
      </c>
      <c r="F102" s="66"/>
      <c r="G102" s="232">
        <f>'Приложение 5'!F102</f>
        <v>4405.8</v>
      </c>
      <c r="H102" s="232">
        <f>'Приложение 5'!G102</f>
        <v>3294.6</v>
      </c>
      <c r="I102" s="232">
        <f>'Приложение 5'!H102</f>
        <v>2329.1999999999998</v>
      </c>
      <c r="J102" s="9"/>
    </row>
    <row r="103" spans="1:10" ht="63.95" customHeight="1">
      <c r="A103" s="39" t="s">
        <v>13</v>
      </c>
      <c r="B103" s="268" t="s">
        <v>207</v>
      </c>
      <c r="C103" s="69">
        <v>8</v>
      </c>
      <c r="D103" s="69">
        <v>1</v>
      </c>
      <c r="E103" s="40" t="s">
        <v>69</v>
      </c>
      <c r="F103" s="66">
        <v>100</v>
      </c>
      <c r="G103" s="232">
        <f>'Приложение 5'!F103</f>
        <v>3294.6</v>
      </c>
      <c r="H103" s="232">
        <f>'Приложение 5'!G103</f>
        <v>3294.6</v>
      </c>
      <c r="I103" s="232">
        <f>'Приложение 5'!H103</f>
        <v>2329.1999999999998</v>
      </c>
      <c r="J103" s="9"/>
    </row>
    <row r="104" spans="1:10" ht="18.75">
      <c r="A104" s="76" t="s">
        <v>70</v>
      </c>
      <c r="B104" s="268" t="s">
        <v>207</v>
      </c>
      <c r="C104" s="69">
        <v>8</v>
      </c>
      <c r="D104" s="69">
        <v>1</v>
      </c>
      <c r="E104" s="40" t="s">
        <v>69</v>
      </c>
      <c r="F104" s="66">
        <v>110</v>
      </c>
      <c r="G104" s="232">
        <f>'Приложение 5'!F104</f>
        <v>3294.6</v>
      </c>
      <c r="H104" s="232">
        <f>'Приложение 5'!G104</f>
        <v>3294.6</v>
      </c>
      <c r="I104" s="232">
        <f>'Приложение 5'!H104</f>
        <v>2329.1999999999998</v>
      </c>
      <c r="J104" s="9"/>
    </row>
    <row r="105" spans="1:10" ht="32.1" customHeight="1">
      <c r="A105" s="39" t="s">
        <v>120</v>
      </c>
      <c r="B105" s="268" t="s">
        <v>207</v>
      </c>
      <c r="C105" s="69">
        <v>8</v>
      </c>
      <c r="D105" s="69">
        <v>1</v>
      </c>
      <c r="E105" s="40" t="s">
        <v>69</v>
      </c>
      <c r="F105" s="70">
        <v>200</v>
      </c>
      <c r="G105" s="232">
        <f>'Приложение 5'!F105</f>
        <v>1091.2</v>
      </c>
      <c r="H105" s="232">
        <f>'Приложение 5'!G105</f>
        <v>0</v>
      </c>
      <c r="I105" s="232">
        <f>'Приложение 5'!H105</f>
        <v>0</v>
      </c>
      <c r="J105" s="9"/>
    </row>
    <row r="106" spans="1:10" ht="32.1" customHeight="1">
      <c r="A106" s="72" t="s">
        <v>18</v>
      </c>
      <c r="B106" s="268" t="s">
        <v>207</v>
      </c>
      <c r="C106" s="69">
        <v>8</v>
      </c>
      <c r="D106" s="69">
        <v>1</v>
      </c>
      <c r="E106" s="40" t="s">
        <v>69</v>
      </c>
      <c r="F106" s="75">
        <v>240</v>
      </c>
      <c r="G106" s="232">
        <f>'Приложение 5'!F106</f>
        <v>1091.2</v>
      </c>
      <c r="H106" s="232">
        <f>'Приложение 5'!G106</f>
        <v>0</v>
      </c>
      <c r="I106" s="232">
        <f>'Приложение 5'!H106</f>
        <v>0</v>
      </c>
      <c r="J106" s="9"/>
    </row>
    <row r="107" spans="1:10" ht="15.95" customHeight="1">
      <c r="A107" s="39" t="s">
        <v>19</v>
      </c>
      <c r="B107" s="268" t="s">
        <v>207</v>
      </c>
      <c r="C107" s="69">
        <v>8</v>
      </c>
      <c r="D107" s="69">
        <v>1</v>
      </c>
      <c r="E107" s="40" t="s">
        <v>69</v>
      </c>
      <c r="F107" s="66">
        <v>800</v>
      </c>
      <c r="G107" s="232">
        <f>'Приложение 5'!F107</f>
        <v>20</v>
      </c>
      <c r="H107" s="232">
        <f>'Приложение 5'!G107</f>
        <v>0</v>
      </c>
      <c r="I107" s="232">
        <f>'Приложение 5'!H107</f>
        <v>0</v>
      </c>
      <c r="J107" s="9"/>
    </row>
    <row r="108" spans="1:10" ht="15.95" customHeight="1">
      <c r="A108" s="39" t="s">
        <v>20</v>
      </c>
      <c r="B108" s="268" t="s">
        <v>207</v>
      </c>
      <c r="C108" s="56">
        <v>8</v>
      </c>
      <c r="D108" s="57">
        <v>1</v>
      </c>
      <c r="E108" s="13" t="s">
        <v>69</v>
      </c>
      <c r="F108" s="66">
        <v>850</v>
      </c>
      <c r="G108" s="232">
        <f>'Приложение 5'!F108</f>
        <v>20</v>
      </c>
      <c r="H108" s="232">
        <f>'Приложение 5'!G108</f>
        <v>0</v>
      </c>
      <c r="I108" s="232">
        <f>'Приложение 5'!H108</f>
        <v>0</v>
      </c>
      <c r="J108" s="9"/>
    </row>
    <row r="109" spans="1:10" ht="49.5" customHeight="1">
      <c r="A109" s="148" t="s">
        <v>138</v>
      </c>
      <c r="B109" s="268" t="s">
        <v>207</v>
      </c>
      <c r="C109" s="68">
        <v>8</v>
      </c>
      <c r="D109" s="69">
        <v>1</v>
      </c>
      <c r="E109" s="13" t="s">
        <v>71</v>
      </c>
      <c r="F109" s="70"/>
      <c r="G109" s="232">
        <f>'Приложение 5'!F109</f>
        <v>2667.9</v>
      </c>
      <c r="H109" s="232">
        <f>'Приложение 5'!G109</f>
        <v>0</v>
      </c>
      <c r="I109" s="232">
        <f>'Приложение 5'!H109</f>
        <v>0</v>
      </c>
      <c r="J109" s="9"/>
    </row>
    <row r="110" spans="1:10" ht="63.95" customHeight="1">
      <c r="A110" s="39" t="s">
        <v>13</v>
      </c>
      <c r="B110" s="268" t="s">
        <v>207</v>
      </c>
      <c r="C110" s="68">
        <v>8</v>
      </c>
      <c r="D110" s="69">
        <v>1</v>
      </c>
      <c r="E110" s="13" t="s">
        <v>71</v>
      </c>
      <c r="F110" s="70">
        <v>100</v>
      </c>
      <c r="G110" s="232">
        <f>'Приложение 5'!F110</f>
        <v>2667.9</v>
      </c>
      <c r="H110" s="232">
        <f>'Приложение 5'!G110</f>
        <v>0</v>
      </c>
      <c r="I110" s="232">
        <f>'Приложение 5'!H110</f>
        <v>0</v>
      </c>
      <c r="J110" s="9"/>
    </row>
    <row r="111" spans="1:10" ht="15.95" customHeight="1">
      <c r="A111" s="76" t="s">
        <v>70</v>
      </c>
      <c r="B111" s="268" t="s">
        <v>207</v>
      </c>
      <c r="C111" s="68">
        <v>8</v>
      </c>
      <c r="D111" s="69">
        <v>1</v>
      </c>
      <c r="E111" s="13" t="s">
        <v>71</v>
      </c>
      <c r="F111" s="70">
        <v>110</v>
      </c>
      <c r="G111" s="232">
        <f>'Приложение 5'!F111</f>
        <v>2667.9</v>
      </c>
      <c r="H111" s="232">
        <f>'Приложение 5'!G111</f>
        <v>0</v>
      </c>
      <c r="I111" s="232">
        <f>'Приложение 5'!H111</f>
        <v>0</v>
      </c>
      <c r="J111" s="9"/>
    </row>
    <row r="112" spans="1:10" ht="15.95" customHeight="1">
      <c r="A112" s="16" t="s">
        <v>72</v>
      </c>
      <c r="B112" s="268" t="s">
        <v>207</v>
      </c>
      <c r="C112" s="54">
        <v>10</v>
      </c>
      <c r="D112" s="69"/>
      <c r="E112" s="13"/>
      <c r="F112" s="70"/>
      <c r="G112" s="231">
        <f>'Приложение 5'!F112</f>
        <v>320</v>
      </c>
      <c r="H112" s="231">
        <f>'Приложение 5'!G112</f>
        <v>320</v>
      </c>
      <c r="I112" s="231">
        <f>'Приложение 5'!H112</f>
        <v>320</v>
      </c>
      <c r="J112" s="9"/>
    </row>
    <row r="113" spans="1:10" ht="15.95" customHeight="1">
      <c r="A113" s="53" t="s">
        <v>73</v>
      </c>
      <c r="B113" s="268" t="s">
        <v>207</v>
      </c>
      <c r="C113" s="54">
        <v>10</v>
      </c>
      <c r="D113" s="55">
        <v>1</v>
      </c>
      <c r="E113" s="59" t="s">
        <v>7</v>
      </c>
      <c r="F113" s="60" t="s">
        <v>7</v>
      </c>
      <c r="G113" s="231">
        <f>'Приложение 5'!F113</f>
        <v>320</v>
      </c>
      <c r="H113" s="231">
        <f>'Приложение 5'!G113</f>
        <v>320</v>
      </c>
      <c r="I113" s="231">
        <f>'Приложение 5'!H113</f>
        <v>320</v>
      </c>
      <c r="J113" s="9"/>
    </row>
    <row r="114" spans="1:10" ht="15.95" customHeight="1">
      <c r="A114" s="77" t="s">
        <v>74</v>
      </c>
      <c r="B114" s="268" t="s">
        <v>207</v>
      </c>
      <c r="C114" s="73">
        <v>10</v>
      </c>
      <c r="D114" s="74">
        <v>1</v>
      </c>
      <c r="E114" s="41" t="s">
        <v>10</v>
      </c>
      <c r="F114" s="75" t="s">
        <v>7</v>
      </c>
      <c r="G114" s="232">
        <f>'Приложение 5'!F114</f>
        <v>320</v>
      </c>
      <c r="H114" s="232">
        <f>'Приложение 5'!G114</f>
        <v>320</v>
      </c>
      <c r="I114" s="232">
        <f>'Приложение 5'!H114</f>
        <v>320</v>
      </c>
      <c r="J114" s="9"/>
    </row>
    <row r="115" spans="1:10" ht="32.1" customHeight="1">
      <c r="A115" s="78" t="s">
        <v>75</v>
      </c>
      <c r="B115" s="268" t="s">
        <v>207</v>
      </c>
      <c r="C115" s="56">
        <v>10</v>
      </c>
      <c r="D115" s="57">
        <v>1</v>
      </c>
      <c r="E115" s="13" t="s">
        <v>118</v>
      </c>
      <c r="F115" s="66" t="s">
        <v>7</v>
      </c>
      <c r="G115" s="232">
        <f>'Приложение 5'!F115</f>
        <v>320</v>
      </c>
      <c r="H115" s="232">
        <f>'Приложение 5'!G115</f>
        <v>320</v>
      </c>
      <c r="I115" s="232">
        <f>'Приложение 5'!H115</f>
        <v>320</v>
      </c>
      <c r="J115" s="9"/>
    </row>
    <row r="116" spans="1:10" ht="15.95" customHeight="1">
      <c r="A116" s="58" t="s">
        <v>76</v>
      </c>
      <c r="B116" s="268" t="s">
        <v>207</v>
      </c>
      <c r="C116" s="68">
        <v>10</v>
      </c>
      <c r="D116" s="69">
        <v>1</v>
      </c>
      <c r="E116" s="13" t="s">
        <v>118</v>
      </c>
      <c r="F116" s="70">
        <v>300</v>
      </c>
      <c r="G116" s="232">
        <f>'Приложение 5'!F116</f>
        <v>320</v>
      </c>
      <c r="H116" s="232">
        <f>'Приложение 5'!G116</f>
        <v>320</v>
      </c>
      <c r="I116" s="232">
        <f>'Приложение 5'!H116</f>
        <v>320</v>
      </c>
      <c r="J116" s="9"/>
    </row>
    <row r="117" spans="1:10" ht="31.5" customHeight="1">
      <c r="A117" s="150" t="s">
        <v>129</v>
      </c>
      <c r="B117" s="268" t="s">
        <v>207</v>
      </c>
      <c r="C117" s="68">
        <v>10</v>
      </c>
      <c r="D117" s="69">
        <v>1</v>
      </c>
      <c r="E117" s="40" t="s">
        <v>118</v>
      </c>
      <c r="F117" s="70">
        <v>320</v>
      </c>
      <c r="G117" s="232">
        <f>'Приложение 5'!F117</f>
        <v>320</v>
      </c>
      <c r="H117" s="232">
        <f>'Приложение 5'!G117</f>
        <v>320</v>
      </c>
      <c r="I117" s="232">
        <f>'Приложение 5'!H117</f>
        <v>320</v>
      </c>
      <c r="J117" s="9"/>
    </row>
    <row r="118" spans="1:10" ht="20.100000000000001" customHeight="1">
      <c r="A118" s="121" t="s">
        <v>77</v>
      </c>
      <c r="B118" s="268" t="s">
        <v>207</v>
      </c>
      <c r="C118" s="18">
        <v>99</v>
      </c>
      <c r="D118" s="18"/>
      <c r="E118" s="52" t="s">
        <v>7</v>
      </c>
      <c r="F118" s="20" t="s">
        <v>7</v>
      </c>
      <c r="G118" s="231">
        <f>'Приложение 5'!F118</f>
        <v>0</v>
      </c>
      <c r="H118" s="231">
        <f>'Приложение 5'!G118</f>
        <v>260.39999999999998</v>
      </c>
      <c r="I118" s="231">
        <f>'Приложение 5'!H118</f>
        <v>463.2</v>
      </c>
      <c r="J118" s="9"/>
    </row>
    <row r="119" spans="1:10" ht="20.100000000000001" customHeight="1">
      <c r="A119" s="211" t="s">
        <v>77</v>
      </c>
      <c r="B119" s="268" t="s">
        <v>207</v>
      </c>
      <c r="C119" s="24">
        <v>99</v>
      </c>
      <c r="D119" s="24">
        <v>99</v>
      </c>
      <c r="E119" s="40"/>
      <c r="F119" s="26"/>
      <c r="G119" s="232">
        <f>'Приложение 5'!F119</f>
        <v>0</v>
      </c>
      <c r="H119" s="232">
        <f>'Приложение 5'!G119</f>
        <v>260.39999999999998</v>
      </c>
      <c r="I119" s="232">
        <f>'Приложение 5'!H119</f>
        <v>463.2</v>
      </c>
      <c r="J119" s="9"/>
    </row>
    <row r="120" spans="1:10" ht="20.100000000000001" customHeight="1">
      <c r="A120" s="211" t="s">
        <v>9</v>
      </c>
      <c r="B120" s="268" t="s">
        <v>207</v>
      </c>
      <c r="C120" s="24">
        <v>99</v>
      </c>
      <c r="D120" s="24">
        <v>99</v>
      </c>
      <c r="E120" s="40" t="s">
        <v>10</v>
      </c>
      <c r="F120" s="26"/>
      <c r="G120" s="232">
        <f>'Приложение 5'!F120</f>
        <v>0</v>
      </c>
      <c r="H120" s="232">
        <f>'Приложение 5'!G120</f>
        <v>260.39999999999998</v>
      </c>
      <c r="I120" s="232">
        <f>'Приложение 5'!H120</f>
        <v>463.2</v>
      </c>
      <c r="J120" s="9"/>
    </row>
    <row r="121" spans="1:10" ht="20.100000000000001" customHeight="1">
      <c r="A121" s="211" t="s">
        <v>77</v>
      </c>
      <c r="B121" s="268" t="s">
        <v>207</v>
      </c>
      <c r="C121" s="24">
        <v>99</v>
      </c>
      <c r="D121" s="24">
        <v>99</v>
      </c>
      <c r="E121" s="40" t="s">
        <v>78</v>
      </c>
      <c r="F121" s="26"/>
      <c r="G121" s="232">
        <f>'Приложение 5'!F121</f>
        <v>0</v>
      </c>
      <c r="H121" s="232">
        <f>'Приложение 5'!G121</f>
        <v>260.39999999999998</v>
      </c>
      <c r="I121" s="232">
        <f>'Приложение 5'!H121</f>
        <v>463.2</v>
      </c>
      <c r="J121" s="9"/>
    </row>
    <row r="122" spans="1:10" ht="20.100000000000001" customHeight="1">
      <c r="A122" s="211" t="s">
        <v>77</v>
      </c>
      <c r="B122" s="268" t="s">
        <v>207</v>
      </c>
      <c r="C122" s="24">
        <v>99</v>
      </c>
      <c r="D122" s="24">
        <v>99</v>
      </c>
      <c r="E122" s="40" t="s">
        <v>78</v>
      </c>
      <c r="F122" s="26">
        <v>900</v>
      </c>
      <c r="G122" s="232">
        <f>'Приложение 5'!F122</f>
        <v>0</v>
      </c>
      <c r="H122" s="232">
        <f>'Приложение 5'!G122</f>
        <v>260.39999999999998</v>
      </c>
      <c r="I122" s="232">
        <f>'Приложение 5'!H122</f>
        <v>463.2</v>
      </c>
      <c r="J122" s="9"/>
    </row>
    <row r="123" spans="1:10" ht="20.100000000000001" customHeight="1">
      <c r="A123" s="211" t="s">
        <v>77</v>
      </c>
      <c r="B123" s="268" t="s">
        <v>207</v>
      </c>
      <c r="C123" s="24">
        <v>99</v>
      </c>
      <c r="D123" s="24">
        <v>99</v>
      </c>
      <c r="E123" s="40" t="s">
        <v>78</v>
      </c>
      <c r="F123" s="26">
        <v>990</v>
      </c>
      <c r="G123" s="232">
        <f>'Приложение 5'!F123</f>
        <v>0</v>
      </c>
      <c r="H123" s="232">
        <f>'Приложение 5'!G123</f>
        <v>260.39999999999998</v>
      </c>
      <c r="I123" s="232">
        <f>'Приложение 5'!H123</f>
        <v>463.2</v>
      </c>
      <c r="J123" s="9"/>
    </row>
    <row r="124" spans="1:10" ht="18.75">
      <c r="A124" s="287" t="s">
        <v>79</v>
      </c>
      <c r="B124" s="288"/>
      <c r="C124" s="288"/>
      <c r="D124" s="288"/>
      <c r="E124" s="288"/>
      <c r="F124" s="289"/>
      <c r="G124" s="207">
        <f>G10+G51+G58+G64+G75+G99+G112+G118</f>
        <v>15981.6</v>
      </c>
      <c r="H124" s="207">
        <f>H10+H51+H58+H64+H75+H99+H112+H118</f>
        <v>10668.699999999999</v>
      </c>
      <c r="I124" s="207">
        <f>I10+I51+I58+I64+I75+I99+I112+I118</f>
        <v>9521.7999999999993</v>
      </c>
      <c r="J124" s="9"/>
    </row>
    <row r="125" spans="1:10" ht="15.75">
      <c r="A125" s="85"/>
      <c r="B125" s="85"/>
      <c r="C125" s="86"/>
      <c r="D125" s="86"/>
      <c r="E125" s="31"/>
      <c r="F125" s="87"/>
      <c r="G125" s="87"/>
      <c r="H125" s="87"/>
      <c r="I125" s="88"/>
      <c r="J125" s="89"/>
    </row>
    <row r="126" spans="1:10" ht="12" customHeight="1">
      <c r="A126" s="90"/>
      <c r="B126" s="90"/>
      <c r="C126" s="91"/>
      <c r="D126" s="91"/>
      <c r="E126" s="92"/>
      <c r="F126" s="93"/>
      <c r="G126" s="93"/>
      <c r="H126" s="93"/>
      <c r="I126" s="94"/>
      <c r="J126" s="89"/>
    </row>
    <row r="127" spans="1:10" ht="12.75" customHeight="1">
      <c r="A127" s="85"/>
      <c r="B127" s="85"/>
      <c r="C127" s="91"/>
      <c r="D127" s="91"/>
      <c r="E127" s="95"/>
      <c r="F127" s="93"/>
      <c r="G127" s="267">
        <v>15981.6</v>
      </c>
      <c r="H127" s="267">
        <v>10668.7</v>
      </c>
      <c r="I127" s="265">
        <v>9521.7999999999993</v>
      </c>
      <c r="J127" s="89"/>
    </row>
    <row r="128" spans="1:10" ht="12.75" customHeight="1">
      <c r="A128" s="85"/>
      <c r="B128" s="85"/>
      <c r="C128" s="96"/>
      <c r="D128" s="96"/>
      <c r="E128" s="95"/>
      <c r="F128" s="93"/>
      <c r="G128" s="93"/>
      <c r="H128" s="93"/>
      <c r="I128" s="94"/>
      <c r="J128" s="89"/>
    </row>
    <row r="129" spans="1:10" ht="12.75" customHeight="1">
      <c r="A129" s="85"/>
      <c r="B129" s="85"/>
      <c r="C129" s="97"/>
      <c r="D129" s="97"/>
      <c r="E129" s="94"/>
      <c r="F129" s="97"/>
      <c r="G129" s="266">
        <f>G127-G124</f>
        <v>0</v>
      </c>
      <c r="H129" s="266">
        <f t="shared" ref="H129:I129" si="0">H127-H124</f>
        <v>0</v>
      </c>
      <c r="I129" s="266">
        <f t="shared" si="0"/>
        <v>0</v>
      </c>
      <c r="J129" s="89"/>
    </row>
    <row r="130" spans="1:10" ht="14.25" customHeight="1">
      <c r="A130" s="85"/>
      <c r="B130" s="85"/>
      <c r="C130" s="96"/>
      <c r="D130" s="96"/>
      <c r="E130" s="97"/>
      <c r="F130" s="93"/>
      <c r="G130" s="93"/>
      <c r="H130" s="93"/>
      <c r="I130" s="94"/>
      <c r="J130" s="89"/>
    </row>
    <row r="131" spans="1:10" ht="15.75">
      <c r="A131" s="86"/>
      <c r="B131" s="86"/>
      <c r="C131" s="98"/>
      <c r="D131" s="98"/>
      <c r="E131" s="94"/>
      <c r="F131" s="98"/>
      <c r="G131" s="98"/>
      <c r="H131" s="98"/>
      <c r="I131" s="98"/>
    </row>
    <row r="132" spans="1:10" ht="15.75">
      <c r="A132" s="99"/>
      <c r="B132" s="99"/>
    </row>
    <row r="133" spans="1:10" ht="15.75">
      <c r="A133" s="99"/>
      <c r="B133" s="99"/>
    </row>
    <row r="134" spans="1:10" ht="15">
      <c r="A134" s="100"/>
      <c r="B134" s="100"/>
    </row>
    <row r="135" spans="1:10" ht="15">
      <c r="A135" s="101"/>
      <c r="B135" s="101"/>
    </row>
    <row r="136" spans="1:10" ht="15">
      <c r="A136" s="100"/>
      <c r="B136" s="100"/>
    </row>
  </sheetData>
  <autoFilter ref="A8:IL124"/>
  <mergeCells count="12">
    <mergeCell ref="F1:I1"/>
    <mergeCell ref="E3:I3"/>
    <mergeCell ref="A5:I5"/>
    <mergeCell ref="A124:F124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</sheetPr>
  <dimension ref="A1:E11"/>
  <sheetViews>
    <sheetView workbookViewId="0">
      <selection sqref="A1:E11"/>
    </sheetView>
  </sheetViews>
  <sheetFormatPr defaultRowHeight="1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>
      <c r="C1" s="291" t="s">
        <v>90</v>
      </c>
      <c r="D1" s="291"/>
    </row>
    <row r="2" spans="1:5" ht="39" customHeight="1">
      <c r="C2" s="274" t="s">
        <v>152</v>
      </c>
      <c r="D2" s="275"/>
      <c r="E2" s="247"/>
    </row>
    <row r="3" spans="1:5" ht="13.5" customHeight="1">
      <c r="C3" s="292" t="s">
        <v>208</v>
      </c>
      <c r="D3" s="292"/>
    </row>
    <row r="4" spans="1:5" ht="13.5" customHeight="1">
      <c r="C4" s="145"/>
      <c r="D4" s="145"/>
    </row>
    <row r="5" spans="1:5" ht="49.5" customHeight="1">
      <c r="A5" s="293" t="s">
        <v>150</v>
      </c>
      <c r="B5" s="293"/>
      <c r="C5" s="293"/>
      <c r="D5" s="293"/>
    </row>
    <row r="6" spans="1:5" ht="15.75">
      <c r="A6" s="99"/>
      <c r="B6" s="99"/>
      <c r="C6" s="294" t="s">
        <v>84</v>
      </c>
      <c r="D6" s="294"/>
    </row>
    <row r="7" spans="1:5" ht="20.100000000000001" customHeight="1">
      <c r="A7" s="278" t="s">
        <v>88</v>
      </c>
      <c r="B7" s="276" t="s">
        <v>5</v>
      </c>
      <c r="C7" s="277"/>
      <c r="D7" s="290"/>
    </row>
    <row r="8" spans="1:5" ht="20.100000000000001" customHeight="1">
      <c r="A8" s="279"/>
      <c r="B8" s="166" t="s">
        <v>137</v>
      </c>
      <c r="C8" s="166" t="s">
        <v>130</v>
      </c>
      <c r="D8" s="191" t="s">
        <v>134</v>
      </c>
    </row>
    <row r="9" spans="1:5" ht="20.100000000000001" customHeight="1">
      <c r="A9" s="156" t="s">
        <v>153</v>
      </c>
      <c r="B9" s="260">
        <v>25.7</v>
      </c>
      <c r="C9" s="262">
        <v>25.7</v>
      </c>
      <c r="D9" s="262">
        <v>25.7</v>
      </c>
    </row>
    <row r="10" spans="1:5" ht="20.100000000000001" customHeight="1">
      <c r="A10" s="157" t="s">
        <v>89</v>
      </c>
      <c r="B10" s="192">
        <f>B9</f>
        <v>25.7</v>
      </c>
      <c r="C10" s="192">
        <f>C9</f>
        <v>25.7</v>
      </c>
      <c r="D10" s="192">
        <f>D9</f>
        <v>25.7</v>
      </c>
    </row>
    <row r="11" spans="1:5" ht="15.75">
      <c r="A11" s="154"/>
      <c r="B11" s="154"/>
      <c r="C11" s="155"/>
      <c r="D11" s="155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572F"/>
  </sheetPr>
  <dimension ref="A1:J20"/>
  <sheetViews>
    <sheetView zoomScale="90" zoomScaleNormal="90" workbookViewId="0">
      <selection sqref="A1:E20"/>
    </sheetView>
  </sheetViews>
  <sheetFormatPr defaultRowHeight="12.75"/>
  <cols>
    <col min="1" max="1" width="24.5703125" style="132" customWidth="1"/>
    <col min="2" max="2" width="49.28515625" style="132" customWidth="1"/>
    <col min="3" max="3" width="12.42578125" style="132" customWidth="1"/>
    <col min="4" max="4" width="11.5703125" style="132" customWidth="1"/>
    <col min="5" max="5" width="10.5703125" style="132" customWidth="1"/>
    <col min="6" max="258" width="9.140625" style="132"/>
    <col min="259" max="259" width="21.28515625" style="132" customWidth="1"/>
    <col min="260" max="260" width="49.28515625" style="132" customWidth="1"/>
    <col min="261" max="261" width="10.5703125" style="132" customWidth="1"/>
    <col min="262" max="514" width="9.140625" style="132"/>
    <col min="515" max="515" width="21.28515625" style="132" customWidth="1"/>
    <col min="516" max="516" width="49.28515625" style="132" customWidth="1"/>
    <col min="517" max="517" width="10.5703125" style="132" customWidth="1"/>
    <col min="518" max="770" width="9.140625" style="132"/>
    <col min="771" max="771" width="21.28515625" style="132" customWidth="1"/>
    <col min="772" max="772" width="49.28515625" style="132" customWidth="1"/>
    <col min="773" max="773" width="10.5703125" style="132" customWidth="1"/>
    <col min="774" max="1026" width="9.140625" style="132"/>
    <col min="1027" max="1027" width="21.28515625" style="132" customWidth="1"/>
    <col min="1028" max="1028" width="49.28515625" style="132" customWidth="1"/>
    <col min="1029" max="1029" width="10.5703125" style="132" customWidth="1"/>
    <col min="1030" max="1282" width="9.140625" style="132"/>
    <col min="1283" max="1283" width="21.28515625" style="132" customWidth="1"/>
    <col min="1284" max="1284" width="49.28515625" style="132" customWidth="1"/>
    <col min="1285" max="1285" width="10.5703125" style="132" customWidth="1"/>
    <col min="1286" max="1538" width="9.140625" style="132"/>
    <col min="1539" max="1539" width="21.28515625" style="132" customWidth="1"/>
    <col min="1540" max="1540" width="49.28515625" style="132" customWidth="1"/>
    <col min="1541" max="1541" width="10.5703125" style="132" customWidth="1"/>
    <col min="1542" max="1794" width="9.140625" style="132"/>
    <col min="1795" max="1795" width="21.28515625" style="132" customWidth="1"/>
    <col min="1796" max="1796" width="49.28515625" style="132" customWidth="1"/>
    <col min="1797" max="1797" width="10.5703125" style="132" customWidth="1"/>
    <col min="1798" max="2050" width="9.140625" style="132"/>
    <col min="2051" max="2051" width="21.28515625" style="132" customWidth="1"/>
    <col min="2052" max="2052" width="49.28515625" style="132" customWidth="1"/>
    <col min="2053" max="2053" width="10.5703125" style="132" customWidth="1"/>
    <col min="2054" max="2306" width="9.140625" style="132"/>
    <col min="2307" max="2307" width="21.28515625" style="132" customWidth="1"/>
    <col min="2308" max="2308" width="49.28515625" style="132" customWidth="1"/>
    <col min="2309" max="2309" width="10.5703125" style="132" customWidth="1"/>
    <col min="2310" max="2562" width="9.140625" style="132"/>
    <col min="2563" max="2563" width="21.28515625" style="132" customWidth="1"/>
    <col min="2564" max="2564" width="49.28515625" style="132" customWidth="1"/>
    <col min="2565" max="2565" width="10.5703125" style="132" customWidth="1"/>
    <col min="2566" max="2818" width="9.140625" style="132"/>
    <col min="2819" max="2819" width="21.28515625" style="132" customWidth="1"/>
    <col min="2820" max="2820" width="49.28515625" style="132" customWidth="1"/>
    <col min="2821" max="2821" width="10.5703125" style="132" customWidth="1"/>
    <col min="2822" max="3074" width="9.140625" style="132"/>
    <col min="3075" max="3075" width="21.28515625" style="132" customWidth="1"/>
    <col min="3076" max="3076" width="49.28515625" style="132" customWidth="1"/>
    <col min="3077" max="3077" width="10.5703125" style="132" customWidth="1"/>
    <col min="3078" max="3330" width="9.140625" style="132"/>
    <col min="3331" max="3331" width="21.28515625" style="132" customWidth="1"/>
    <col min="3332" max="3332" width="49.28515625" style="132" customWidth="1"/>
    <col min="3333" max="3333" width="10.5703125" style="132" customWidth="1"/>
    <col min="3334" max="3586" width="9.140625" style="132"/>
    <col min="3587" max="3587" width="21.28515625" style="132" customWidth="1"/>
    <col min="3588" max="3588" width="49.28515625" style="132" customWidth="1"/>
    <col min="3589" max="3589" width="10.5703125" style="132" customWidth="1"/>
    <col min="3590" max="3842" width="9.140625" style="132"/>
    <col min="3843" max="3843" width="21.28515625" style="132" customWidth="1"/>
    <col min="3844" max="3844" width="49.28515625" style="132" customWidth="1"/>
    <col min="3845" max="3845" width="10.5703125" style="132" customWidth="1"/>
    <col min="3846" max="4098" width="9.140625" style="132"/>
    <col min="4099" max="4099" width="21.28515625" style="132" customWidth="1"/>
    <col min="4100" max="4100" width="49.28515625" style="132" customWidth="1"/>
    <col min="4101" max="4101" width="10.5703125" style="132" customWidth="1"/>
    <col min="4102" max="4354" width="9.140625" style="132"/>
    <col min="4355" max="4355" width="21.28515625" style="132" customWidth="1"/>
    <col min="4356" max="4356" width="49.28515625" style="132" customWidth="1"/>
    <col min="4357" max="4357" width="10.5703125" style="132" customWidth="1"/>
    <col min="4358" max="4610" width="9.140625" style="132"/>
    <col min="4611" max="4611" width="21.28515625" style="132" customWidth="1"/>
    <col min="4612" max="4612" width="49.28515625" style="132" customWidth="1"/>
    <col min="4613" max="4613" width="10.5703125" style="132" customWidth="1"/>
    <col min="4614" max="4866" width="9.140625" style="132"/>
    <col min="4867" max="4867" width="21.28515625" style="132" customWidth="1"/>
    <col min="4868" max="4868" width="49.28515625" style="132" customWidth="1"/>
    <col min="4869" max="4869" width="10.5703125" style="132" customWidth="1"/>
    <col min="4870" max="5122" width="9.140625" style="132"/>
    <col min="5123" max="5123" width="21.28515625" style="132" customWidth="1"/>
    <col min="5124" max="5124" width="49.28515625" style="132" customWidth="1"/>
    <col min="5125" max="5125" width="10.5703125" style="132" customWidth="1"/>
    <col min="5126" max="5378" width="9.140625" style="132"/>
    <col min="5379" max="5379" width="21.28515625" style="132" customWidth="1"/>
    <col min="5380" max="5380" width="49.28515625" style="132" customWidth="1"/>
    <col min="5381" max="5381" width="10.5703125" style="132" customWidth="1"/>
    <col min="5382" max="5634" width="9.140625" style="132"/>
    <col min="5635" max="5635" width="21.28515625" style="132" customWidth="1"/>
    <col min="5636" max="5636" width="49.28515625" style="132" customWidth="1"/>
    <col min="5637" max="5637" width="10.5703125" style="132" customWidth="1"/>
    <col min="5638" max="5890" width="9.140625" style="132"/>
    <col min="5891" max="5891" width="21.28515625" style="132" customWidth="1"/>
    <col min="5892" max="5892" width="49.28515625" style="132" customWidth="1"/>
    <col min="5893" max="5893" width="10.5703125" style="132" customWidth="1"/>
    <col min="5894" max="6146" width="9.140625" style="132"/>
    <col min="6147" max="6147" width="21.28515625" style="132" customWidth="1"/>
    <col min="6148" max="6148" width="49.28515625" style="132" customWidth="1"/>
    <col min="6149" max="6149" width="10.5703125" style="132" customWidth="1"/>
    <col min="6150" max="6402" width="9.140625" style="132"/>
    <col min="6403" max="6403" width="21.28515625" style="132" customWidth="1"/>
    <col min="6404" max="6404" width="49.28515625" style="132" customWidth="1"/>
    <col min="6405" max="6405" width="10.5703125" style="132" customWidth="1"/>
    <col min="6406" max="6658" width="9.140625" style="132"/>
    <col min="6659" max="6659" width="21.28515625" style="132" customWidth="1"/>
    <col min="6660" max="6660" width="49.28515625" style="132" customWidth="1"/>
    <col min="6661" max="6661" width="10.5703125" style="132" customWidth="1"/>
    <col min="6662" max="6914" width="9.140625" style="132"/>
    <col min="6915" max="6915" width="21.28515625" style="132" customWidth="1"/>
    <col min="6916" max="6916" width="49.28515625" style="132" customWidth="1"/>
    <col min="6917" max="6917" width="10.5703125" style="132" customWidth="1"/>
    <col min="6918" max="7170" width="9.140625" style="132"/>
    <col min="7171" max="7171" width="21.28515625" style="132" customWidth="1"/>
    <col min="7172" max="7172" width="49.28515625" style="132" customWidth="1"/>
    <col min="7173" max="7173" width="10.5703125" style="132" customWidth="1"/>
    <col min="7174" max="7426" width="9.140625" style="132"/>
    <col min="7427" max="7427" width="21.28515625" style="132" customWidth="1"/>
    <col min="7428" max="7428" width="49.28515625" style="132" customWidth="1"/>
    <col min="7429" max="7429" width="10.5703125" style="132" customWidth="1"/>
    <col min="7430" max="7682" width="9.140625" style="132"/>
    <col min="7683" max="7683" width="21.28515625" style="132" customWidth="1"/>
    <col min="7684" max="7684" width="49.28515625" style="132" customWidth="1"/>
    <col min="7685" max="7685" width="10.5703125" style="132" customWidth="1"/>
    <col min="7686" max="7938" width="9.140625" style="132"/>
    <col min="7939" max="7939" width="21.28515625" style="132" customWidth="1"/>
    <col min="7940" max="7940" width="49.28515625" style="132" customWidth="1"/>
    <col min="7941" max="7941" width="10.5703125" style="132" customWidth="1"/>
    <col min="7942" max="8194" width="9.140625" style="132"/>
    <col min="8195" max="8195" width="21.28515625" style="132" customWidth="1"/>
    <col min="8196" max="8196" width="49.28515625" style="132" customWidth="1"/>
    <col min="8197" max="8197" width="10.5703125" style="132" customWidth="1"/>
    <col min="8198" max="8450" width="9.140625" style="132"/>
    <col min="8451" max="8451" width="21.28515625" style="132" customWidth="1"/>
    <col min="8452" max="8452" width="49.28515625" style="132" customWidth="1"/>
    <col min="8453" max="8453" width="10.5703125" style="132" customWidth="1"/>
    <col min="8454" max="8706" width="9.140625" style="132"/>
    <col min="8707" max="8707" width="21.28515625" style="132" customWidth="1"/>
    <col min="8708" max="8708" width="49.28515625" style="132" customWidth="1"/>
    <col min="8709" max="8709" width="10.5703125" style="132" customWidth="1"/>
    <col min="8710" max="8962" width="9.140625" style="132"/>
    <col min="8963" max="8963" width="21.28515625" style="132" customWidth="1"/>
    <col min="8964" max="8964" width="49.28515625" style="132" customWidth="1"/>
    <col min="8965" max="8965" width="10.5703125" style="132" customWidth="1"/>
    <col min="8966" max="9218" width="9.140625" style="132"/>
    <col min="9219" max="9219" width="21.28515625" style="132" customWidth="1"/>
    <col min="9220" max="9220" width="49.28515625" style="132" customWidth="1"/>
    <col min="9221" max="9221" width="10.5703125" style="132" customWidth="1"/>
    <col min="9222" max="9474" width="9.140625" style="132"/>
    <col min="9475" max="9475" width="21.28515625" style="132" customWidth="1"/>
    <col min="9476" max="9476" width="49.28515625" style="132" customWidth="1"/>
    <col min="9477" max="9477" width="10.5703125" style="132" customWidth="1"/>
    <col min="9478" max="9730" width="9.140625" style="132"/>
    <col min="9731" max="9731" width="21.28515625" style="132" customWidth="1"/>
    <col min="9732" max="9732" width="49.28515625" style="132" customWidth="1"/>
    <col min="9733" max="9733" width="10.5703125" style="132" customWidth="1"/>
    <col min="9734" max="9986" width="9.140625" style="132"/>
    <col min="9987" max="9987" width="21.28515625" style="132" customWidth="1"/>
    <col min="9988" max="9988" width="49.28515625" style="132" customWidth="1"/>
    <col min="9989" max="9989" width="10.5703125" style="132" customWidth="1"/>
    <col min="9990" max="10242" width="9.140625" style="132"/>
    <col min="10243" max="10243" width="21.28515625" style="132" customWidth="1"/>
    <col min="10244" max="10244" width="49.28515625" style="132" customWidth="1"/>
    <col min="10245" max="10245" width="10.5703125" style="132" customWidth="1"/>
    <col min="10246" max="10498" width="9.140625" style="132"/>
    <col min="10499" max="10499" width="21.28515625" style="132" customWidth="1"/>
    <col min="10500" max="10500" width="49.28515625" style="132" customWidth="1"/>
    <col min="10501" max="10501" width="10.5703125" style="132" customWidth="1"/>
    <col min="10502" max="10754" width="9.140625" style="132"/>
    <col min="10755" max="10755" width="21.28515625" style="132" customWidth="1"/>
    <col min="10756" max="10756" width="49.28515625" style="132" customWidth="1"/>
    <col min="10757" max="10757" width="10.5703125" style="132" customWidth="1"/>
    <col min="10758" max="11010" width="9.140625" style="132"/>
    <col min="11011" max="11011" width="21.28515625" style="132" customWidth="1"/>
    <col min="11012" max="11012" width="49.28515625" style="132" customWidth="1"/>
    <col min="11013" max="11013" width="10.5703125" style="132" customWidth="1"/>
    <col min="11014" max="11266" width="9.140625" style="132"/>
    <col min="11267" max="11267" width="21.28515625" style="132" customWidth="1"/>
    <col min="11268" max="11268" width="49.28515625" style="132" customWidth="1"/>
    <col min="11269" max="11269" width="10.5703125" style="132" customWidth="1"/>
    <col min="11270" max="11522" width="9.140625" style="132"/>
    <col min="11523" max="11523" width="21.28515625" style="132" customWidth="1"/>
    <col min="11524" max="11524" width="49.28515625" style="132" customWidth="1"/>
    <col min="11525" max="11525" width="10.5703125" style="132" customWidth="1"/>
    <col min="11526" max="11778" width="9.140625" style="132"/>
    <col min="11779" max="11779" width="21.28515625" style="132" customWidth="1"/>
    <col min="11780" max="11780" width="49.28515625" style="132" customWidth="1"/>
    <col min="11781" max="11781" width="10.5703125" style="132" customWidth="1"/>
    <col min="11782" max="12034" width="9.140625" style="132"/>
    <col min="12035" max="12035" width="21.28515625" style="132" customWidth="1"/>
    <col min="12036" max="12036" width="49.28515625" style="132" customWidth="1"/>
    <col min="12037" max="12037" width="10.5703125" style="132" customWidth="1"/>
    <col min="12038" max="12290" width="9.140625" style="132"/>
    <col min="12291" max="12291" width="21.28515625" style="132" customWidth="1"/>
    <col min="12292" max="12292" width="49.28515625" style="132" customWidth="1"/>
    <col min="12293" max="12293" width="10.5703125" style="132" customWidth="1"/>
    <col min="12294" max="12546" width="9.140625" style="132"/>
    <col min="12547" max="12547" width="21.28515625" style="132" customWidth="1"/>
    <col min="12548" max="12548" width="49.28515625" style="132" customWidth="1"/>
    <col min="12549" max="12549" width="10.5703125" style="132" customWidth="1"/>
    <col min="12550" max="12802" width="9.140625" style="132"/>
    <col min="12803" max="12803" width="21.28515625" style="132" customWidth="1"/>
    <col min="12804" max="12804" width="49.28515625" style="132" customWidth="1"/>
    <col min="12805" max="12805" width="10.5703125" style="132" customWidth="1"/>
    <col min="12806" max="13058" width="9.140625" style="132"/>
    <col min="13059" max="13059" width="21.28515625" style="132" customWidth="1"/>
    <col min="13060" max="13060" width="49.28515625" style="132" customWidth="1"/>
    <col min="13061" max="13061" width="10.5703125" style="132" customWidth="1"/>
    <col min="13062" max="13314" width="9.140625" style="132"/>
    <col min="13315" max="13315" width="21.28515625" style="132" customWidth="1"/>
    <col min="13316" max="13316" width="49.28515625" style="132" customWidth="1"/>
    <col min="13317" max="13317" width="10.5703125" style="132" customWidth="1"/>
    <col min="13318" max="13570" width="9.140625" style="132"/>
    <col min="13571" max="13571" width="21.28515625" style="132" customWidth="1"/>
    <col min="13572" max="13572" width="49.28515625" style="132" customWidth="1"/>
    <col min="13573" max="13573" width="10.5703125" style="132" customWidth="1"/>
    <col min="13574" max="13826" width="9.140625" style="132"/>
    <col min="13827" max="13827" width="21.28515625" style="132" customWidth="1"/>
    <col min="13828" max="13828" width="49.28515625" style="132" customWidth="1"/>
    <col min="13829" max="13829" width="10.5703125" style="132" customWidth="1"/>
    <col min="13830" max="14082" width="9.140625" style="132"/>
    <col min="14083" max="14083" width="21.28515625" style="132" customWidth="1"/>
    <col min="14084" max="14084" width="49.28515625" style="132" customWidth="1"/>
    <col min="14085" max="14085" width="10.5703125" style="132" customWidth="1"/>
    <col min="14086" max="14338" width="9.140625" style="132"/>
    <col min="14339" max="14339" width="21.28515625" style="132" customWidth="1"/>
    <col min="14340" max="14340" width="49.28515625" style="132" customWidth="1"/>
    <col min="14341" max="14341" width="10.5703125" style="132" customWidth="1"/>
    <col min="14342" max="14594" width="9.140625" style="132"/>
    <col min="14595" max="14595" width="21.28515625" style="132" customWidth="1"/>
    <col min="14596" max="14596" width="49.28515625" style="132" customWidth="1"/>
    <col min="14597" max="14597" width="10.5703125" style="132" customWidth="1"/>
    <col min="14598" max="14850" width="9.140625" style="132"/>
    <col min="14851" max="14851" width="21.28515625" style="132" customWidth="1"/>
    <col min="14852" max="14852" width="49.28515625" style="132" customWidth="1"/>
    <col min="14853" max="14853" width="10.5703125" style="132" customWidth="1"/>
    <col min="14854" max="15106" width="9.140625" style="132"/>
    <col min="15107" max="15107" width="21.28515625" style="132" customWidth="1"/>
    <col min="15108" max="15108" width="49.28515625" style="132" customWidth="1"/>
    <col min="15109" max="15109" width="10.5703125" style="132" customWidth="1"/>
    <col min="15110" max="15362" width="9.140625" style="132"/>
    <col min="15363" max="15363" width="21.28515625" style="132" customWidth="1"/>
    <col min="15364" max="15364" width="49.28515625" style="132" customWidth="1"/>
    <col min="15365" max="15365" width="10.5703125" style="132" customWidth="1"/>
    <col min="15366" max="15618" width="9.140625" style="132"/>
    <col min="15619" max="15619" width="21.28515625" style="132" customWidth="1"/>
    <col min="15620" max="15620" width="49.28515625" style="132" customWidth="1"/>
    <col min="15621" max="15621" width="10.5703125" style="132" customWidth="1"/>
    <col min="15622" max="15874" width="9.140625" style="132"/>
    <col min="15875" max="15875" width="21.28515625" style="132" customWidth="1"/>
    <col min="15876" max="15876" width="49.28515625" style="132" customWidth="1"/>
    <col min="15877" max="15877" width="10.5703125" style="132" customWidth="1"/>
    <col min="15878" max="16130" width="9.140625" style="132"/>
    <col min="16131" max="16131" width="21.28515625" style="132" customWidth="1"/>
    <col min="16132" max="16132" width="49.28515625" style="132" customWidth="1"/>
    <col min="16133" max="16133" width="10.5703125" style="132" customWidth="1"/>
    <col min="16134" max="16384" width="9.140625" style="132"/>
  </cols>
  <sheetData>
    <row r="1" spans="1:10" ht="15" customHeight="1">
      <c r="B1" s="193"/>
      <c r="C1" s="296" t="s">
        <v>112</v>
      </c>
      <c r="D1" s="297"/>
      <c r="E1" s="297"/>
    </row>
    <row r="2" spans="1:10" ht="39.75" customHeight="1">
      <c r="B2" s="190"/>
      <c r="C2" s="274" t="s">
        <v>152</v>
      </c>
      <c r="D2" s="275"/>
      <c r="E2" s="275"/>
    </row>
    <row r="3" spans="1:10" ht="15">
      <c r="B3" s="186"/>
      <c r="C3" s="271" t="s">
        <v>208</v>
      </c>
      <c r="D3" s="295"/>
      <c r="E3" s="295"/>
    </row>
    <row r="4" spans="1:10" ht="14.25" customHeight="1">
      <c r="A4" s="131"/>
      <c r="B4" s="300"/>
      <c r="C4" s="300"/>
      <c r="D4" s="300"/>
      <c r="E4" s="300"/>
    </row>
    <row r="5" spans="1:10" ht="32.25" customHeight="1">
      <c r="A5" s="301" t="s">
        <v>151</v>
      </c>
      <c r="B5" s="301"/>
      <c r="C5" s="301"/>
      <c r="D5" s="301"/>
      <c r="E5" s="301"/>
    </row>
    <row r="6" spans="1:10" ht="16.5" customHeight="1">
      <c r="A6" s="146"/>
      <c r="B6" s="146"/>
      <c r="C6" s="194"/>
      <c r="D6" s="194"/>
      <c r="E6" s="146"/>
    </row>
    <row r="7" spans="1:10" ht="15">
      <c r="A7" s="133"/>
      <c r="B7" s="133"/>
      <c r="C7" s="133"/>
      <c r="D7" s="133"/>
      <c r="E7" s="134" t="s">
        <v>113</v>
      </c>
    </row>
    <row r="8" spans="1:10" ht="38.25" customHeight="1">
      <c r="A8" s="302" t="s">
        <v>91</v>
      </c>
      <c r="B8" s="303" t="s">
        <v>140</v>
      </c>
      <c r="C8" s="305" t="s">
        <v>5</v>
      </c>
      <c r="D8" s="277"/>
      <c r="E8" s="290"/>
      <c r="J8" s="130"/>
    </row>
    <row r="9" spans="1:10" ht="40.5" customHeight="1">
      <c r="A9" s="279"/>
      <c r="B9" s="304"/>
      <c r="C9" s="208" t="s">
        <v>137</v>
      </c>
      <c r="D9" s="208" t="s">
        <v>130</v>
      </c>
      <c r="E9" s="208" t="s">
        <v>134</v>
      </c>
      <c r="J9" s="189"/>
    </row>
    <row r="10" spans="1:10" ht="30" customHeight="1">
      <c r="A10" s="168" t="s">
        <v>92</v>
      </c>
      <c r="B10" s="169" t="s">
        <v>121</v>
      </c>
      <c r="C10" s="238">
        <f>C20</f>
        <v>0</v>
      </c>
      <c r="D10" s="238">
        <f>D20</f>
        <v>0</v>
      </c>
      <c r="E10" s="170">
        <f>E20</f>
        <v>0</v>
      </c>
      <c r="J10" s="189"/>
    </row>
    <row r="11" spans="1:10" ht="30" customHeight="1">
      <c r="A11" s="168" t="s">
        <v>93</v>
      </c>
      <c r="B11" s="169" t="s">
        <v>94</v>
      </c>
      <c r="C11" s="238">
        <f>C12+C16</f>
        <v>0</v>
      </c>
      <c r="D11" s="238">
        <f>D12+D16</f>
        <v>0</v>
      </c>
      <c r="E11" s="170">
        <f>E12+E16</f>
        <v>0</v>
      </c>
    </row>
    <row r="12" spans="1:10" ht="30" customHeight="1">
      <c r="A12" s="168" t="s">
        <v>95</v>
      </c>
      <c r="B12" s="169" t="s">
        <v>96</v>
      </c>
      <c r="C12" s="238">
        <f t="shared" ref="C12:E14" si="0">C13</f>
        <v>-15981.6</v>
      </c>
      <c r="D12" s="238">
        <f t="shared" si="0"/>
        <v>-10668.7</v>
      </c>
      <c r="E12" s="170">
        <f t="shared" si="0"/>
        <v>-9521.7999999999993</v>
      </c>
    </row>
    <row r="13" spans="1:10" ht="30" customHeight="1">
      <c r="A13" s="168" t="s">
        <v>97</v>
      </c>
      <c r="B13" s="169" t="s">
        <v>98</v>
      </c>
      <c r="C13" s="238">
        <f t="shared" si="0"/>
        <v>-15981.6</v>
      </c>
      <c r="D13" s="238">
        <f t="shared" si="0"/>
        <v>-10668.7</v>
      </c>
      <c r="E13" s="170">
        <f t="shared" si="0"/>
        <v>-9521.7999999999993</v>
      </c>
    </row>
    <row r="14" spans="1:10" ht="30" customHeight="1">
      <c r="A14" s="168" t="s">
        <v>99</v>
      </c>
      <c r="B14" s="169" t="s">
        <v>100</v>
      </c>
      <c r="C14" s="238">
        <f t="shared" si="0"/>
        <v>-15981.6</v>
      </c>
      <c r="D14" s="238">
        <f t="shared" si="0"/>
        <v>-10668.7</v>
      </c>
      <c r="E14" s="170">
        <f t="shared" si="0"/>
        <v>-9521.7999999999993</v>
      </c>
    </row>
    <row r="15" spans="1:10" ht="30" customHeight="1">
      <c r="A15" s="168" t="s">
        <v>101</v>
      </c>
      <c r="B15" s="169" t="s">
        <v>102</v>
      </c>
      <c r="C15" s="238">
        <v>-15981.6</v>
      </c>
      <c r="D15" s="238">
        <v>-10668.7</v>
      </c>
      <c r="E15" s="170">
        <v>-9521.7999999999993</v>
      </c>
    </row>
    <row r="16" spans="1:10" ht="30" customHeight="1">
      <c r="A16" s="168" t="s">
        <v>103</v>
      </c>
      <c r="B16" s="169" t="s">
        <v>104</v>
      </c>
      <c r="C16" s="238">
        <f t="shared" ref="C16:E18" si="1">C17</f>
        <v>15981.6</v>
      </c>
      <c r="D16" s="238">
        <f t="shared" si="1"/>
        <v>10668.699999999999</v>
      </c>
      <c r="E16" s="170">
        <f t="shared" si="1"/>
        <v>9521.7999999999993</v>
      </c>
    </row>
    <row r="17" spans="1:5" ht="30" customHeight="1">
      <c r="A17" s="168" t="s">
        <v>105</v>
      </c>
      <c r="B17" s="169" t="s">
        <v>106</v>
      </c>
      <c r="C17" s="238">
        <f t="shared" si="1"/>
        <v>15981.6</v>
      </c>
      <c r="D17" s="238">
        <f t="shared" si="1"/>
        <v>10668.699999999999</v>
      </c>
      <c r="E17" s="170">
        <f t="shared" si="1"/>
        <v>9521.7999999999993</v>
      </c>
    </row>
    <row r="18" spans="1:5" ht="30" customHeight="1">
      <c r="A18" s="168" t="s">
        <v>107</v>
      </c>
      <c r="B18" s="169" t="s">
        <v>108</v>
      </c>
      <c r="C18" s="238">
        <f t="shared" si="1"/>
        <v>15981.6</v>
      </c>
      <c r="D18" s="238">
        <f t="shared" si="1"/>
        <v>10668.699999999999</v>
      </c>
      <c r="E18" s="170">
        <f t="shared" si="1"/>
        <v>9521.7999999999993</v>
      </c>
    </row>
    <row r="19" spans="1:5" ht="30" customHeight="1">
      <c r="A19" s="168" t="s">
        <v>109</v>
      </c>
      <c r="B19" s="169" t="s">
        <v>110</v>
      </c>
      <c r="C19" s="238">
        <f>'Приложение 5'!F124</f>
        <v>15981.6</v>
      </c>
      <c r="D19" s="238">
        <f>'Приложение 5'!G124</f>
        <v>10668.699999999999</v>
      </c>
      <c r="E19" s="238">
        <f>'Приложение 5'!H124</f>
        <v>9521.7999999999993</v>
      </c>
    </row>
    <row r="20" spans="1:5" ht="30" customHeight="1">
      <c r="A20" s="298" t="s">
        <v>111</v>
      </c>
      <c r="B20" s="299"/>
      <c r="C20" s="239">
        <f>C11</f>
        <v>0</v>
      </c>
      <c r="D20" s="239">
        <f>D11</f>
        <v>0</v>
      </c>
      <c r="E20" s="171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80" orientation="landscape" r:id="rId1"/>
  <headerFooter alignWithMargins="0"/>
  <ignoredErrors>
    <ignoredError sqref="E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K14"/>
  <sheetViews>
    <sheetView tabSelected="1" workbookViewId="0">
      <selection activeCell="N7" sqref="N7"/>
    </sheetView>
  </sheetViews>
  <sheetFormatPr defaultRowHeight="12.75"/>
  <cols>
    <col min="1" max="1" width="3.140625" style="132" customWidth="1"/>
    <col min="2" max="2" width="38.7109375" style="132" customWidth="1"/>
    <col min="3" max="3" width="12.140625" style="132" customWidth="1"/>
    <col min="4" max="4" width="13.5703125" style="132" customWidth="1"/>
    <col min="5" max="5" width="14" style="132" customWidth="1"/>
    <col min="6" max="6" width="11.5703125" style="132" customWidth="1"/>
    <col min="7" max="7" width="11.7109375" style="132" customWidth="1"/>
    <col min="8" max="8" width="13.7109375" style="132" customWidth="1"/>
    <col min="9" max="9" width="11.85546875" style="132" customWidth="1"/>
    <col min="10" max="10" width="11" style="132" customWidth="1"/>
    <col min="11" max="11" width="14.7109375" style="132" customWidth="1"/>
    <col min="12" max="263" width="9.140625" style="132"/>
    <col min="264" max="264" width="3.140625" style="132" customWidth="1"/>
    <col min="265" max="265" width="38.7109375" style="132" customWidth="1"/>
    <col min="266" max="266" width="18.28515625" style="132" customWidth="1"/>
    <col min="267" max="267" width="20" style="132" customWidth="1"/>
    <col min="268" max="519" width="9.140625" style="132"/>
    <col min="520" max="520" width="3.140625" style="132" customWidth="1"/>
    <col min="521" max="521" width="38.7109375" style="132" customWidth="1"/>
    <col min="522" max="522" width="18.28515625" style="132" customWidth="1"/>
    <col min="523" max="523" width="20" style="132" customWidth="1"/>
    <col min="524" max="775" width="9.140625" style="132"/>
    <col min="776" max="776" width="3.140625" style="132" customWidth="1"/>
    <col min="777" max="777" width="38.7109375" style="132" customWidth="1"/>
    <col min="778" max="778" width="18.28515625" style="132" customWidth="1"/>
    <col min="779" max="779" width="20" style="132" customWidth="1"/>
    <col min="780" max="1031" width="9.140625" style="132"/>
    <col min="1032" max="1032" width="3.140625" style="132" customWidth="1"/>
    <col min="1033" max="1033" width="38.7109375" style="132" customWidth="1"/>
    <col min="1034" max="1034" width="18.28515625" style="132" customWidth="1"/>
    <col min="1035" max="1035" width="20" style="132" customWidth="1"/>
    <col min="1036" max="1287" width="9.140625" style="132"/>
    <col min="1288" max="1288" width="3.140625" style="132" customWidth="1"/>
    <col min="1289" max="1289" width="38.7109375" style="132" customWidth="1"/>
    <col min="1290" max="1290" width="18.28515625" style="132" customWidth="1"/>
    <col min="1291" max="1291" width="20" style="132" customWidth="1"/>
    <col min="1292" max="1543" width="9.140625" style="132"/>
    <col min="1544" max="1544" width="3.140625" style="132" customWidth="1"/>
    <col min="1545" max="1545" width="38.7109375" style="132" customWidth="1"/>
    <col min="1546" max="1546" width="18.28515625" style="132" customWidth="1"/>
    <col min="1547" max="1547" width="20" style="132" customWidth="1"/>
    <col min="1548" max="1799" width="9.140625" style="132"/>
    <col min="1800" max="1800" width="3.140625" style="132" customWidth="1"/>
    <col min="1801" max="1801" width="38.7109375" style="132" customWidth="1"/>
    <col min="1802" max="1802" width="18.28515625" style="132" customWidth="1"/>
    <col min="1803" max="1803" width="20" style="132" customWidth="1"/>
    <col min="1804" max="2055" width="9.140625" style="132"/>
    <col min="2056" max="2056" width="3.140625" style="132" customWidth="1"/>
    <col min="2057" max="2057" width="38.7109375" style="132" customWidth="1"/>
    <col min="2058" max="2058" width="18.28515625" style="132" customWidth="1"/>
    <col min="2059" max="2059" width="20" style="132" customWidth="1"/>
    <col min="2060" max="2311" width="9.140625" style="132"/>
    <col min="2312" max="2312" width="3.140625" style="132" customWidth="1"/>
    <col min="2313" max="2313" width="38.7109375" style="132" customWidth="1"/>
    <col min="2314" max="2314" width="18.28515625" style="132" customWidth="1"/>
    <col min="2315" max="2315" width="20" style="132" customWidth="1"/>
    <col min="2316" max="2567" width="9.140625" style="132"/>
    <col min="2568" max="2568" width="3.140625" style="132" customWidth="1"/>
    <col min="2569" max="2569" width="38.7109375" style="132" customWidth="1"/>
    <col min="2570" max="2570" width="18.28515625" style="132" customWidth="1"/>
    <col min="2571" max="2571" width="20" style="132" customWidth="1"/>
    <col min="2572" max="2823" width="9.140625" style="132"/>
    <col min="2824" max="2824" width="3.140625" style="132" customWidth="1"/>
    <col min="2825" max="2825" width="38.7109375" style="132" customWidth="1"/>
    <col min="2826" max="2826" width="18.28515625" style="132" customWidth="1"/>
    <col min="2827" max="2827" width="20" style="132" customWidth="1"/>
    <col min="2828" max="3079" width="9.140625" style="132"/>
    <col min="3080" max="3080" width="3.140625" style="132" customWidth="1"/>
    <col min="3081" max="3081" width="38.7109375" style="132" customWidth="1"/>
    <col min="3082" max="3082" width="18.28515625" style="132" customWidth="1"/>
    <col min="3083" max="3083" width="20" style="132" customWidth="1"/>
    <col min="3084" max="3335" width="9.140625" style="132"/>
    <col min="3336" max="3336" width="3.140625" style="132" customWidth="1"/>
    <col min="3337" max="3337" width="38.7109375" style="132" customWidth="1"/>
    <col min="3338" max="3338" width="18.28515625" style="132" customWidth="1"/>
    <col min="3339" max="3339" width="20" style="132" customWidth="1"/>
    <col min="3340" max="3591" width="9.140625" style="132"/>
    <col min="3592" max="3592" width="3.140625" style="132" customWidth="1"/>
    <col min="3593" max="3593" width="38.7109375" style="132" customWidth="1"/>
    <col min="3594" max="3594" width="18.28515625" style="132" customWidth="1"/>
    <col min="3595" max="3595" width="20" style="132" customWidth="1"/>
    <col min="3596" max="3847" width="9.140625" style="132"/>
    <col min="3848" max="3848" width="3.140625" style="132" customWidth="1"/>
    <col min="3849" max="3849" width="38.7109375" style="132" customWidth="1"/>
    <col min="3850" max="3850" width="18.28515625" style="132" customWidth="1"/>
    <col min="3851" max="3851" width="20" style="132" customWidth="1"/>
    <col min="3852" max="4103" width="9.140625" style="132"/>
    <col min="4104" max="4104" width="3.140625" style="132" customWidth="1"/>
    <col min="4105" max="4105" width="38.7109375" style="132" customWidth="1"/>
    <col min="4106" max="4106" width="18.28515625" style="132" customWidth="1"/>
    <col min="4107" max="4107" width="20" style="132" customWidth="1"/>
    <col min="4108" max="4359" width="9.140625" style="132"/>
    <col min="4360" max="4360" width="3.140625" style="132" customWidth="1"/>
    <col min="4361" max="4361" width="38.7109375" style="132" customWidth="1"/>
    <col min="4362" max="4362" width="18.28515625" style="132" customWidth="1"/>
    <col min="4363" max="4363" width="20" style="132" customWidth="1"/>
    <col min="4364" max="4615" width="9.140625" style="132"/>
    <col min="4616" max="4616" width="3.140625" style="132" customWidth="1"/>
    <col min="4617" max="4617" width="38.7109375" style="132" customWidth="1"/>
    <col min="4618" max="4618" width="18.28515625" style="132" customWidth="1"/>
    <col min="4619" max="4619" width="20" style="132" customWidth="1"/>
    <col min="4620" max="4871" width="9.140625" style="132"/>
    <col min="4872" max="4872" width="3.140625" style="132" customWidth="1"/>
    <col min="4873" max="4873" width="38.7109375" style="132" customWidth="1"/>
    <col min="4874" max="4874" width="18.28515625" style="132" customWidth="1"/>
    <col min="4875" max="4875" width="20" style="132" customWidth="1"/>
    <col min="4876" max="5127" width="9.140625" style="132"/>
    <col min="5128" max="5128" width="3.140625" style="132" customWidth="1"/>
    <col min="5129" max="5129" width="38.7109375" style="132" customWidth="1"/>
    <col min="5130" max="5130" width="18.28515625" style="132" customWidth="1"/>
    <col min="5131" max="5131" width="20" style="132" customWidth="1"/>
    <col min="5132" max="5383" width="9.140625" style="132"/>
    <col min="5384" max="5384" width="3.140625" style="132" customWidth="1"/>
    <col min="5385" max="5385" width="38.7109375" style="132" customWidth="1"/>
    <col min="5386" max="5386" width="18.28515625" style="132" customWidth="1"/>
    <col min="5387" max="5387" width="20" style="132" customWidth="1"/>
    <col min="5388" max="5639" width="9.140625" style="132"/>
    <col min="5640" max="5640" width="3.140625" style="132" customWidth="1"/>
    <col min="5641" max="5641" width="38.7109375" style="132" customWidth="1"/>
    <col min="5642" max="5642" width="18.28515625" style="132" customWidth="1"/>
    <col min="5643" max="5643" width="20" style="132" customWidth="1"/>
    <col min="5644" max="5895" width="9.140625" style="132"/>
    <col min="5896" max="5896" width="3.140625" style="132" customWidth="1"/>
    <col min="5897" max="5897" width="38.7109375" style="132" customWidth="1"/>
    <col min="5898" max="5898" width="18.28515625" style="132" customWidth="1"/>
    <col min="5899" max="5899" width="20" style="132" customWidth="1"/>
    <col min="5900" max="6151" width="9.140625" style="132"/>
    <col min="6152" max="6152" width="3.140625" style="132" customWidth="1"/>
    <col min="6153" max="6153" width="38.7109375" style="132" customWidth="1"/>
    <col min="6154" max="6154" width="18.28515625" style="132" customWidth="1"/>
    <col min="6155" max="6155" width="20" style="132" customWidth="1"/>
    <col min="6156" max="6407" width="9.140625" style="132"/>
    <col min="6408" max="6408" width="3.140625" style="132" customWidth="1"/>
    <col min="6409" max="6409" width="38.7109375" style="132" customWidth="1"/>
    <col min="6410" max="6410" width="18.28515625" style="132" customWidth="1"/>
    <col min="6411" max="6411" width="20" style="132" customWidth="1"/>
    <col min="6412" max="6663" width="9.140625" style="132"/>
    <col min="6664" max="6664" width="3.140625" style="132" customWidth="1"/>
    <col min="6665" max="6665" width="38.7109375" style="132" customWidth="1"/>
    <col min="6666" max="6666" width="18.28515625" style="132" customWidth="1"/>
    <col min="6667" max="6667" width="20" style="132" customWidth="1"/>
    <col min="6668" max="6919" width="9.140625" style="132"/>
    <col min="6920" max="6920" width="3.140625" style="132" customWidth="1"/>
    <col min="6921" max="6921" width="38.7109375" style="132" customWidth="1"/>
    <col min="6922" max="6922" width="18.28515625" style="132" customWidth="1"/>
    <col min="6923" max="6923" width="20" style="132" customWidth="1"/>
    <col min="6924" max="7175" width="9.140625" style="132"/>
    <col min="7176" max="7176" width="3.140625" style="132" customWidth="1"/>
    <col min="7177" max="7177" width="38.7109375" style="132" customWidth="1"/>
    <col min="7178" max="7178" width="18.28515625" style="132" customWidth="1"/>
    <col min="7179" max="7179" width="20" style="132" customWidth="1"/>
    <col min="7180" max="7431" width="9.140625" style="132"/>
    <col min="7432" max="7432" width="3.140625" style="132" customWidth="1"/>
    <col min="7433" max="7433" width="38.7109375" style="132" customWidth="1"/>
    <col min="7434" max="7434" width="18.28515625" style="132" customWidth="1"/>
    <col min="7435" max="7435" width="20" style="132" customWidth="1"/>
    <col min="7436" max="7687" width="9.140625" style="132"/>
    <col min="7688" max="7688" width="3.140625" style="132" customWidth="1"/>
    <col min="7689" max="7689" width="38.7109375" style="132" customWidth="1"/>
    <col min="7690" max="7690" width="18.28515625" style="132" customWidth="1"/>
    <col min="7691" max="7691" width="20" style="132" customWidth="1"/>
    <col min="7692" max="7943" width="9.140625" style="132"/>
    <col min="7944" max="7944" width="3.140625" style="132" customWidth="1"/>
    <col min="7945" max="7945" width="38.7109375" style="132" customWidth="1"/>
    <col min="7946" max="7946" width="18.28515625" style="132" customWidth="1"/>
    <col min="7947" max="7947" width="20" style="132" customWidth="1"/>
    <col min="7948" max="8199" width="9.140625" style="132"/>
    <col min="8200" max="8200" width="3.140625" style="132" customWidth="1"/>
    <col min="8201" max="8201" width="38.7109375" style="132" customWidth="1"/>
    <col min="8202" max="8202" width="18.28515625" style="132" customWidth="1"/>
    <col min="8203" max="8203" width="20" style="132" customWidth="1"/>
    <col min="8204" max="8455" width="9.140625" style="132"/>
    <col min="8456" max="8456" width="3.140625" style="132" customWidth="1"/>
    <col min="8457" max="8457" width="38.7109375" style="132" customWidth="1"/>
    <col min="8458" max="8458" width="18.28515625" style="132" customWidth="1"/>
    <col min="8459" max="8459" width="20" style="132" customWidth="1"/>
    <col min="8460" max="8711" width="9.140625" style="132"/>
    <col min="8712" max="8712" width="3.140625" style="132" customWidth="1"/>
    <col min="8713" max="8713" width="38.7109375" style="132" customWidth="1"/>
    <col min="8714" max="8714" width="18.28515625" style="132" customWidth="1"/>
    <col min="8715" max="8715" width="20" style="132" customWidth="1"/>
    <col min="8716" max="8967" width="9.140625" style="132"/>
    <col min="8968" max="8968" width="3.140625" style="132" customWidth="1"/>
    <col min="8969" max="8969" width="38.7109375" style="132" customWidth="1"/>
    <col min="8970" max="8970" width="18.28515625" style="132" customWidth="1"/>
    <col min="8971" max="8971" width="20" style="132" customWidth="1"/>
    <col min="8972" max="9223" width="9.140625" style="132"/>
    <col min="9224" max="9224" width="3.140625" style="132" customWidth="1"/>
    <col min="9225" max="9225" width="38.7109375" style="132" customWidth="1"/>
    <col min="9226" max="9226" width="18.28515625" style="132" customWidth="1"/>
    <col min="9227" max="9227" width="20" style="132" customWidth="1"/>
    <col min="9228" max="9479" width="9.140625" style="132"/>
    <col min="9480" max="9480" width="3.140625" style="132" customWidth="1"/>
    <col min="9481" max="9481" width="38.7109375" style="132" customWidth="1"/>
    <col min="9482" max="9482" width="18.28515625" style="132" customWidth="1"/>
    <col min="9483" max="9483" width="20" style="132" customWidth="1"/>
    <col min="9484" max="9735" width="9.140625" style="132"/>
    <col min="9736" max="9736" width="3.140625" style="132" customWidth="1"/>
    <col min="9737" max="9737" width="38.7109375" style="132" customWidth="1"/>
    <col min="9738" max="9738" width="18.28515625" style="132" customWidth="1"/>
    <col min="9739" max="9739" width="20" style="132" customWidth="1"/>
    <col min="9740" max="9991" width="9.140625" style="132"/>
    <col min="9992" max="9992" width="3.140625" style="132" customWidth="1"/>
    <col min="9993" max="9993" width="38.7109375" style="132" customWidth="1"/>
    <col min="9994" max="9994" width="18.28515625" style="132" customWidth="1"/>
    <col min="9995" max="9995" width="20" style="132" customWidth="1"/>
    <col min="9996" max="10247" width="9.140625" style="132"/>
    <col min="10248" max="10248" width="3.140625" style="132" customWidth="1"/>
    <col min="10249" max="10249" width="38.7109375" style="132" customWidth="1"/>
    <col min="10250" max="10250" width="18.28515625" style="132" customWidth="1"/>
    <col min="10251" max="10251" width="20" style="132" customWidth="1"/>
    <col min="10252" max="10503" width="9.140625" style="132"/>
    <col min="10504" max="10504" width="3.140625" style="132" customWidth="1"/>
    <col min="10505" max="10505" width="38.7109375" style="132" customWidth="1"/>
    <col min="10506" max="10506" width="18.28515625" style="132" customWidth="1"/>
    <col min="10507" max="10507" width="20" style="132" customWidth="1"/>
    <col min="10508" max="10759" width="9.140625" style="132"/>
    <col min="10760" max="10760" width="3.140625" style="132" customWidth="1"/>
    <col min="10761" max="10761" width="38.7109375" style="132" customWidth="1"/>
    <col min="10762" max="10762" width="18.28515625" style="132" customWidth="1"/>
    <col min="10763" max="10763" width="20" style="132" customWidth="1"/>
    <col min="10764" max="11015" width="9.140625" style="132"/>
    <col min="11016" max="11016" width="3.140625" style="132" customWidth="1"/>
    <col min="11017" max="11017" width="38.7109375" style="132" customWidth="1"/>
    <col min="11018" max="11018" width="18.28515625" style="132" customWidth="1"/>
    <col min="11019" max="11019" width="20" style="132" customWidth="1"/>
    <col min="11020" max="11271" width="9.140625" style="132"/>
    <col min="11272" max="11272" width="3.140625" style="132" customWidth="1"/>
    <col min="11273" max="11273" width="38.7109375" style="132" customWidth="1"/>
    <col min="11274" max="11274" width="18.28515625" style="132" customWidth="1"/>
    <col min="11275" max="11275" width="20" style="132" customWidth="1"/>
    <col min="11276" max="11527" width="9.140625" style="132"/>
    <col min="11528" max="11528" width="3.140625" style="132" customWidth="1"/>
    <col min="11529" max="11529" width="38.7109375" style="132" customWidth="1"/>
    <col min="11530" max="11530" width="18.28515625" style="132" customWidth="1"/>
    <col min="11531" max="11531" width="20" style="132" customWidth="1"/>
    <col min="11532" max="11783" width="9.140625" style="132"/>
    <col min="11784" max="11784" width="3.140625" style="132" customWidth="1"/>
    <col min="11785" max="11785" width="38.7109375" style="132" customWidth="1"/>
    <col min="11786" max="11786" width="18.28515625" style="132" customWidth="1"/>
    <col min="11787" max="11787" width="20" style="132" customWidth="1"/>
    <col min="11788" max="12039" width="9.140625" style="132"/>
    <col min="12040" max="12040" width="3.140625" style="132" customWidth="1"/>
    <col min="12041" max="12041" width="38.7109375" style="132" customWidth="1"/>
    <col min="12042" max="12042" width="18.28515625" style="132" customWidth="1"/>
    <col min="12043" max="12043" width="20" style="132" customWidth="1"/>
    <col min="12044" max="12295" width="9.140625" style="132"/>
    <col min="12296" max="12296" width="3.140625" style="132" customWidth="1"/>
    <col min="12297" max="12297" width="38.7109375" style="132" customWidth="1"/>
    <col min="12298" max="12298" width="18.28515625" style="132" customWidth="1"/>
    <col min="12299" max="12299" width="20" style="132" customWidth="1"/>
    <col min="12300" max="12551" width="9.140625" style="132"/>
    <col min="12552" max="12552" width="3.140625" style="132" customWidth="1"/>
    <col min="12553" max="12553" width="38.7109375" style="132" customWidth="1"/>
    <col min="12554" max="12554" width="18.28515625" style="132" customWidth="1"/>
    <col min="12555" max="12555" width="20" style="132" customWidth="1"/>
    <col min="12556" max="12807" width="9.140625" style="132"/>
    <col min="12808" max="12808" width="3.140625" style="132" customWidth="1"/>
    <col min="12809" max="12809" width="38.7109375" style="132" customWidth="1"/>
    <col min="12810" max="12810" width="18.28515625" style="132" customWidth="1"/>
    <col min="12811" max="12811" width="20" style="132" customWidth="1"/>
    <col min="12812" max="13063" width="9.140625" style="132"/>
    <col min="13064" max="13064" width="3.140625" style="132" customWidth="1"/>
    <col min="13065" max="13065" width="38.7109375" style="132" customWidth="1"/>
    <col min="13066" max="13066" width="18.28515625" style="132" customWidth="1"/>
    <col min="13067" max="13067" width="20" style="132" customWidth="1"/>
    <col min="13068" max="13319" width="9.140625" style="132"/>
    <col min="13320" max="13320" width="3.140625" style="132" customWidth="1"/>
    <col min="13321" max="13321" width="38.7109375" style="132" customWidth="1"/>
    <col min="13322" max="13322" width="18.28515625" style="132" customWidth="1"/>
    <col min="13323" max="13323" width="20" style="132" customWidth="1"/>
    <col min="13324" max="13575" width="9.140625" style="132"/>
    <col min="13576" max="13576" width="3.140625" style="132" customWidth="1"/>
    <col min="13577" max="13577" width="38.7109375" style="132" customWidth="1"/>
    <col min="13578" max="13578" width="18.28515625" style="132" customWidth="1"/>
    <col min="13579" max="13579" width="20" style="132" customWidth="1"/>
    <col min="13580" max="13831" width="9.140625" style="132"/>
    <col min="13832" max="13832" width="3.140625" style="132" customWidth="1"/>
    <col min="13833" max="13833" width="38.7109375" style="132" customWidth="1"/>
    <col min="13834" max="13834" width="18.28515625" style="132" customWidth="1"/>
    <col min="13835" max="13835" width="20" style="132" customWidth="1"/>
    <col min="13836" max="14087" width="9.140625" style="132"/>
    <col min="14088" max="14088" width="3.140625" style="132" customWidth="1"/>
    <col min="14089" max="14089" width="38.7109375" style="132" customWidth="1"/>
    <col min="14090" max="14090" width="18.28515625" style="132" customWidth="1"/>
    <col min="14091" max="14091" width="20" style="132" customWidth="1"/>
    <col min="14092" max="14343" width="9.140625" style="132"/>
    <col min="14344" max="14344" width="3.140625" style="132" customWidth="1"/>
    <col min="14345" max="14345" width="38.7109375" style="132" customWidth="1"/>
    <col min="14346" max="14346" width="18.28515625" style="132" customWidth="1"/>
    <col min="14347" max="14347" width="20" style="132" customWidth="1"/>
    <col min="14348" max="14599" width="9.140625" style="132"/>
    <col min="14600" max="14600" width="3.140625" style="132" customWidth="1"/>
    <col min="14601" max="14601" width="38.7109375" style="132" customWidth="1"/>
    <col min="14602" max="14602" width="18.28515625" style="132" customWidth="1"/>
    <col min="14603" max="14603" width="20" style="132" customWidth="1"/>
    <col min="14604" max="14855" width="9.140625" style="132"/>
    <col min="14856" max="14856" width="3.140625" style="132" customWidth="1"/>
    <col min="14857" max="14857" width="38.7109375" style="132" customWidth="1"/>
    <col min="14858" max="14858" width="18.28515625" style="132" customWidth="1"/>
    <col min="14859" max="14859" width="20" style="132" customWidth="1"/>
    <col min="14860" max="15111" width="9.140625" style="132"/>
    <col min="15112" max="15112" width="3.140625" style="132" customWidth="1"/>
    <col min="15113" max="15113" width="38.7109375" style="132" customWidth="1"/>
    <col min="15114" max="15114" width="18.28515625" style="132" customWidth="1"/>
    <col min="15115" max="15115" width="20" style="132" customWidth="1"/>
    <col min="15116" max="15367" width="9.140625" style="132"/>
    <col min="15368" max="15368" width="3.140625" style="132" customWidth="1"/>
    <col min="15369" max="15369" width="38.7109375" style="132" customWidth="1"/>
    <col min="15370" max="15370" width="18.28515625" style="132" customWidth="1"/>
    <col min="15371" max="15371" width="20" style="132" customWidth="1"/>
    <col min="15372" max="15623" width="9.140625" style="132"/>
    <col min="15624" max="15624" width="3.140625" style="132" customWidth="1"/>
    <col min="15625" max="15625" width="38.7109375" style="132" customWidth="1"/>
    <col min="15626" max="15626" width="18.28515625" style="132" customWidth="1"/>
    <col min="15627" max="15627" width="20" style="132" customWidth="1"/>
    <col min="15628" max="15879" width="9.140625" style="132"/>
    <col min="15880" max="15880" width="3.140625" style="132" customWidth="1"/>
    <col min="15881" max="15881" width="38.7109375" style="132" customWidth="1"/>
    <col min="15882" max="15882" width="18.28515625" style="132" customWidth="1"/>
    <col min="15883" max="15883" width="20" style="132" customWidth="1"/>
    <col min="15884" max="16135" width="9.140625" style="132"/>
    <col min="16136" max="16136" width="3.140625" style="132" customWidth="1"/>
    <col min="16137" max="16137" width="38.7109375" style="132" customWidth="1"/>
    <col min="16138" max="16138" width="18.28515625" style="132" customWidth="1"/>
    <col min="16139" max="16139" width="20" style="132" customWidth="1"/>
    <col min="16140" max="16384" width="9.140625" style="132"/>
  </cols>
  <sheetData>
    <row r="1" spans="1:11">
      <c r="K1" s="153" t="s">
        <v>132</v>
      </c>
    </row>
    <row r="2" spans="1:11" ht="39" customHeight="1">
      <c r="A2" s="135"/>
      <c r="B2" s="135"/>
      <c r="C2" s="135"/>
      <c r="D2" s="135"/>
      <c r="E2" s="135"/>
      <c r="F2" s="135"/>
      <c r="G2" s="135"/>
      <c r="H2" s="135"/>
      <c r="I2" s="274" t="s">
        <v>190</v>
      </c>
      <c r="J2" s="275"/>
      <c r="K2" s="275"/>
    </row>
    <row r="3" spans="1:11" ht="18" customHeight="1">
      <c r="A3" s="135"/>
      <c r="B3" s="135"/>
      <c r="C3" s="135"/>
      <c r="D3" s="135"/>
      <c r="E3" s="135"/>
      <c r="F3" s="135"/>
      <c r="G3" s="135"/>
      <c r="H3" s="135"/>
      <c r="I3" s="250"/>
      <c r="J3" s="310" t="s">
        <v>208</v>
      </c>
      <c r="K3" s="311"/>
    </row>
    <row r="4" spans="1:11" ht="18" customHeight="1">
      <c r="A4" s="135"/>
      <c r="B4" s="135"/>
      <c r="C4" s="135"/>
      <c r="D4" s="135"/>
      <c r="E4" s="135"/>
      <c r="F4" s="135"/>
      <c r="G4" s="135"/>
      <c r="H4" s="135"/>
      <c r="I4" s="250"/>
      <c r="J4" s="250"/>
      <c r="K4" s="250"/>
    </row>
    <row r="5" spans="1:11" ht="33.75" customHeight="1">
      <c r="A5" s="306" t="s">
        <v>205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</row>
    <row r="6" spans="1:11" ht="15.75" customHeight="1">
      <c r="A6" s="137"/>
      <c r="B6" s="137"/>
      <c r="C6" s="137"/>
      <c r="D6" s="137"/>
      <c r="E6" s="137"/>
      <c r="F6" s="137"/>
      <c r="G6" s="137"/>
      <c r="H6" s="137"/>
      <c r="I6" s="137"/>
      <c r="J6" s="137"/>
      <c r="K6" s="248" t="s">
        <v>84</v>
      </c>
    </row>
    <row r="7" spans="1:11" ht="42" customHeight="1">
      <c r="A7" s="307" t="s">
        <v>142</v>
      </c>
      <c r="B7" s="307"/>
      <c r="C7" s="308" t="s">
        <v>137</v>
      </c>
      <c r="D7" s="309"/>
      <c r="E7" s="290"/>
      <c r="F7" s="308" t="s">
        <v>130</v>
      </c>
      <c r="G7" s="309"/>
      <c r="H7" s="290"/>
      <c r="I7" s="308" t="s">
        <v>134</v>
      </c>
      <c r="J7" s="309"/>
      <c r="K7" s="290"/>
    </row>
    <row r="8" spans="1:11" ht="42" customHeight="1">
      <c r="A8" s="307"/>
      <c r="B8" s="307"/>
      <c r="C8" s="139" t="s">
        <v>114</v>
      </c>
      <c r="D8" s="139" t="s">
        <v>146</v>
      </c>
      <c r="E8" s="139" t="s">
        <v>115</v>
      </c>
      <c r="F8" s="139" t="s">
        <v>114</v>
      </c>
      <c r="G8" s="139" t="s">
        <v>146</v>
      </c>
      <c r="H8" s="139" t="s">
        <v>115</v>
      </c>
      <c r="I8" s="139" t="s">
        <v>114</v>
      </c>
      <c r="J8" s="139" t="s">
        <v>146</v>
      </c>
      <c r="K8" s="139" t="s">
        <v>115</v>
      </c>
    </row>
    <row r="9" spans="1:11" ht="21.75" customHeight="1">
      <c r="A9" s="307"/>
      <c r="B9" s="307"/>
      <c r="C9" s="240">
        <f>C10+C11</f>
        <v>0</v>
      </c>
      <c r="D9" s="240" t="s">
        <v>145</v>
      </c>
      <c r="E9" s="240">
        <f>E10+E11</f>
        <v>0</v>
      </c>
      <c r="F9" s="240">
        <f>F10+F11</f>
        <v>0</v>
      </c>
      <c r="G9" s="240" t="s">
        <v>145</v>
      </c>
      <c r="H9" s="240">
        <f>H10+H11</f>
        <v>0</v>
      </c>
      <c r="I9" s="240">
        <f>I10+I11</f>
        <v>0</v>
      </c>
      <c r="J9" s="240" t="s">
        <v>145</v>
      </c>
      <c r="K9" s="241">
        <f>K10+K11</f>
        <v>0</v>
      </c>
    </row>
    <row r="10" spans="1:11" ht="33" customHeight="1">
      <c r="A10" s="139">
        <v>1</v>
      </c>
      <c r="B10" s="252" t="s">
        <v>116</v>
      </c>
      <c r="C10" s="253">
        <v>0</v>
      </c>
      <c r="D10" s="253" t="s">
        <v>145</v>
      </c>
      <c r="E10" s="253">
        <v>0</v>
      </c>
      <c r="F10" s="253">
        <v>0</v>
      </c>
      <c r="G10" s="253" t="s">
        <v>145</v>
      </c>
      <c r="H10" s="253">
        <v>0</v>
      </c>
      <c r="I10" s="253">
        <v>0</v>
      </c>
      <c r="J10" s="253" t="s">
        <v>145</v>
      </c>
      <c r="K10" s="253">
        <v>0</v>
      </c>
    </row>
    <row r="11" spans="1:11" ht="30" customHeight="1">
      <c r="A11" s="139">
        <v>2</v>
      </c>
      <c r="B11" s="252" t="s">
        <v>117</v>
      </c>
      <c r="C11" s="253">
        <v>0</v>
      </c>
      <c r="D11" s="253" t="s">
        <v>145</v>
      </c>
      <c r="E11" s="253">
        <v>0</v>
      </c>
      <c r="F11" s="253">
        <v>0</v>
      </c>
      <c r="G11" s="253" t="s">
        <v>145</v>
      </c>
      <c r="H11" s="253">
        <v>0</v>
      </c>
      <c r="I11" s="253">
        <v>0</v>
      </c>
      <c r="J11" s="253" t="s">
        <v>145</v>
      </c>
      <c r="K11" s="253">
        <v>0</v>
      </c>
    </row>
    <row r="12" spans="1:11" ht="31.5" customHeight="1">
      <c r="A12" s="137"/>
      <c r="B12" s="137"/>
      <c r="C12" s="137"/>
      <c r="D12" s="137"/>
      <c r="E12" s="137"/>
      <c r="F12" s="137"/>
      <c r="G12" s="137"/>
      <c r="H12" s="137"/>
      <c r="I12" s="254"/>
      <c r="J12" s="254"/>
      <c r="K12" s="255"/>
    </row>
    <row r="13" spans="1:11">
      <c r="A13" s="137"/>
      <c r="B13" s="137"/>
      <c r="C13" s="137"/>
      <c r="D13" s="137"/>
      <c r="E13" s="137"/>
      <c r="F13" s="137"/>
      <c r="G13" s="137"/>
      <c r="H13" s="137"/>
      <c r="I13" s="254"/>
      <c r="J13" s="254"/>
      <c r="K13" s="255"/>
    </row>
    <row r="14" spans="1:11" ht="15.75">
      <c r="A14" s="136"/>
      <c r="B14" s="136"/>
      <c r="C14" s="136"/>
      <c r="D14" s="136"/>
      <c r="E14" s="136"/>
      <c r="F14" s="136"/>
      <c r="G14" s="136"/>
      <c r="H14" s="136"/>
      <c r="I14" s="136"/>
      <c r="J14" s="136"/>
      <c r="K14" s="136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66FF66"/>
    <pageSetUpPr fitToPage="1"/>
  </sheetPr>
  <dimension ref="A1:J12"/>
  <sheetViews>
    <sheetView workbookViewId="0">
      <selection activeCell="E30" sqref="E30"/>
    </sheetView>
  </sheetViews>
  <sheetFormatPr defaultRowHeight="12.75"/>
  <cols>
    <col min="1" max="1" width="5.42578125" style="132" customWidth="1"/>
    <col min="2" max="2" width="20.140625" style="132" customWidth="1"/>
    <col min="3" max="3" width="10.7109375" style="132" customWidth="1"/>
    <col min="4" max="4" width="12.5703125" style="132" customWidth="1"/>
    <col min="5" max="5" width="15.42578125" style="132" customWidth="1"/>
    <col min="6" max="6" width="14.42578125" style="132" customWidth="1"/>
    <col min="7" max="7" width="15.42578125" style="132" customWidth="1"/>
    <col min="8" max="8" width="18.5703125" style="132" customWidth="1"/>
    <col min="9" max="9" width="14.5703125" style="132" customWidth="1"/>
    <col min="10" max="258" width="9.140625" style="132"/>
    <col min="259" max="259" width="3.140625" style="132" customWidth="1"/>
    <col min="260" max="260" width="38.7109375" style="132" customWidth="1"/>
    <col min="261" max="261" width="18.28515625" style="132" customWidth="1"/>
    <col min="262" max="262" width="20" style="132" customWidth="1"/>
    <col min="263" max="514" width="9.140625" style="132"/>
    <col min="515" max="515" width="3.140625" style="132" customWidth="1"/>
    <col min="516" max="516" width="38.7109375" style="132" customWidth="1"/>
    <col min="517" max="517" width="18.28515625" style="132" customWidth="1"/>
    <col min="518" max="518" width="20" style="132" customWidth="1"/>
    <col min="519" max="770" width="9.140625" style="132"/>
    <col min="771" max="771" width="3.140625" style="132" customWidth="1"/>
    <col min="772" max="772" width="38.7109375" style="132" customWidth="1"/>
    <col min="773" max="773" width="18.28515625" style="132" customWidth="1"/>
    <col min="774" max="774" width="20" style="132" customWidth="1"/>
    <col min="775" max="1026" width="9.140625" style="132"/>
    <col min="1027" max="1027" width="3.140625" style="132" customWidth="1"/>
    <col min="1028" max="1028" width="38.7109375" style="132" customWidth="1"/>
    <col min="1029" max="1029" width="18.28515625" style="132" customWidth="1"/>
    <col min="1030" max="1030" width="20" style="132" customWidth="1"/>
    <col min="1031" max="1282" width="9.140625" style="132"/>
    <col min="1283" max="1283" width="3.140625" style="132" customWidth="1"/>
    <col min="1284" max="1284" width="38.7109375" style="132" customWidth="1"/>
    <col min="1285" max="1285" width="18.28515625" style="132" customWidth="1"/>
    <col min="1286" max="1286" width="20" style="132" customWidth="1"/>
    <col min="1287" max="1538" width="9.140625" style="132"/>
    <col min="1539" max="1539" width="3.140625" style="132" customWidth="1"/>
    <col min="1540" max="1540" width="38.7109375" style="132" customWidth="1"/>
    <col min="1541" max="1541" width="18.28515625" style="132" customWidth="1"/>
    <col min="1542" max="1542" width="20" style="132" customWidth="1"/>
    <col min="1543" max="1794" width="9.140625" style="132"/>
    <col min="1795" max="1795" width="3.140625" style="132" customWidth="1"/>
    <col min="1796" max="1796" width="38.7109375" style="132" customWidth="1"/>
    <col min="1797" max="1797" width="18.28515625" style="132" customWidth="1"/>
    <col min="1798" max="1798" width="20" style="132" customWidth="1"/>
    <col min="1799" max="2050" width="9.140625" style="132"/>
    <col min="2051" max="2051" width="3.140625" style="132" customWidth="1"/>
    <col min="2052" max="2052" width="38.7109375" style="132" customWidth="1"/>
    <col min="2053" max="2053" width="18.28515625" style="132" customWidth="1"/>
    <col min="2054" max="2054" width="20" style="132" customWidth="1"/>
    <col min="2055" max="2306" width="9.140625" style="132"/>
    <col min="2307" max="2307" width="3.140625" style="132" customWidth="1"/>
    <col min="2308" max="2308" width="38.7109375" style="132" customWidth="1"/>
    <col min="2309" max="2309" width="18.28515625" style="132" customWidth="1"/>
    <col min="2310" max="2310" width="20" style="132" customWidth="1"/>
    <col min="2311" max="2562" width="9.140625" style="132"/>
    <col min="2563" max="2563" width="3.140625" style="132" customWidth="1"/>
    <col min="2564" max="2564" width="38.7109375" style="132" customWidth="1"/>
    <col min="2565" max="2565" width="18.28515625" style="132" customWidth="1"/>
    <col min="2566" max="2566" width="20" style="132" customWidth="1"/>
    <col min="2567" max="2818" width="9.140625" style="132"/>
    <col min="2819" max="2819" width="3.140625" style="132" customWidth="1"/>
    <col min="2820" max="2820" width="38.7109375" style="132" customWidth="1"/>
    <col min="2821" max="2821" width="18.28515625" style="132" customWidth="1"/>
    <col min="2822" max="2822" width="20" style="132" customWidth="1"/>
    <col min="2823" max="3074" width="9.140625" style="132"/>
    <col min="3075" max="3075" width="3.140625" style="132" customWidth="1"/>
    <col min="3076" max="3076" width="38.7109375" style="132" customWidth="1"/>
    <col min="3077" max="3077" width="18.28515625" style="132" customWidth="1"/>
    <col min="3078" max="3078" width="20" style="132" customWidth="1"/>
    <col min="3079" max="3330" width="9.140625" style="132"/>
    <col min="3331" max="3331" width="3.140625" style="132" customWidth="1"/>
    <col min="3332" max="3332" width="38.7109375" style="132" customWidth="1"/>
    <col min="3333" max="3333" width="18.28515625" style="132" customWidth="1"/>
    <col min="3334" max="3334" width="20" style="132" customWidth="1"/>
    <col min="3335" max="3586" width="9.140625" style="132"/>
    <col min="3587" max="3587" width="3.140625" style="132" customWidth="1"/>
    <col min="3588" max="3588" width="38.7109375" style="132" customWidth="1"/>
    <col min="3589" max="3589" width="18.28515625" style="132" customWidth="1"/>
    <col min="3590" max="3590" width="20" style="132" customWidth="1"/>
    <col min="3591" max="3842" width="9.140625" style="132"/>
    <col min="3843" max="3843" width="3.140625" style="132" customWidth="1"/>
    <col min="3844" max="3844" width="38.7109375" style="132" customWidth="1"/>
    <col min="3845" max="3845" width="18.28515625" style="132" customWidth="1"/>
    <col min="3846" max="3846" width="20" style="132" customWidth="1"/>
    <col min="3847" max="4098" width="9.140625" style="132"/>
    <col min="4099" max="4099" width="3.140625" style="132" customWidth="1"/>
    <col min="4100" max="4100" width="38.7109375" style="132" customWidth="1"/>
    <col min="4101" max="4101" width="18.28515625" style="132" customWidth="1"/>
    <col min="4102" max="4102" width="20" style="132" customWidth="1"/>
    <col min="4103" max="4354" width="9.140625" style="132"/>
    <col min="4355" max="4355" width="3.140625" style="132" customWidth="1"/>
    <col min="4356" max="4356" width="38.7109375" style="132" customWidth="1"/>
    <col min="4357" max="4357" width="18.28515625" style="132" customWidth="1"/>
    <col min="4358" max="4358" width="20" style="132" customWidth="1"/>
    <col min="4359" max="4610" width="9.140625" style="132"/>
    <col min="4611" max="4611" width="3.140625" style="132" customWidth="1"/>
    <col min="4612" max="4612" width="38.7109375" style="132" customWidth="1"/>
    <col min="4613" max="4613" width="18.28515625" style="132" customWidth="1"/>
    <col min="4614" max="4614" width="20" style="132" customWidth="1"/>
    <col min="4615" max="4866" width="9.140625" style="132"/>
    <col min="4867" max="4867" width="3.140625" style="132" customWidth="1"/>
    <col min="4868" max="4868" width="38.7109375" style="132" customWidth="1"/>
    <col min="4869" max="4869" width="18.28515625" style="132" customWidth="1"/>
    <col min="4870" max="4870" width="20" style="132" customWidth="1"/>
    <col min="4871" max="5122" width="9.140625" style="132"/>
    <col min="5123" max="5123" width="3.140625" style="132" customWidth="1"/>
    <col min="5124" max="5124" width="38.7109375" style="132" customWidth="1"/>
    <col min="5125" max="5125" width="18.28515625" style="132" customWidth="1"/>
    <col min="5126" max="5126" width="20" style="132" customWidth="1"/>
    <col min="5127" max="5378" width="9.140625" style="132"/>
    <col min="5379" max="5379" width="3.140625" style="132" customWidth="1"/>
    <col min="5380" max="5380" width="38.7109375" style="132" customWidth="1"/>
    <col min="5381" max="5381" width="18.28515625" style="132" customWidth="1"/>
    <col min="5382" max="5382" width="20" style="132" customWidth="1"/>
    <col min="5383" max="5634" width="9.140625" style="132"/>
    <col min="5635" max="5635" width="3.140625" style="132" customWidth="1"/>
    <col min="5636" max="5636" width="38.7109375" style="132" customWidth="1"/>
    <col min="5637" max="5637" width="18.28515625" style="132" customWidth="1"/>
    <col min="5638" max="5638" width="20" style="132" customWidth="1"/>
    <col min="5639" max="5890" width="9.140625" style="132"/>
    <col min="5891" max="5891" width="3.140625" style="132" customWidth="1"/>
    <col min="5892" max="5892" width="38.7109375" style="132" customWidth="1"/>
    <col min="5893" max="5893" width="18.28515625" style="132" customWidth="1"/>
    <col min="5894" max="5894" width="20" style="132" customWidth="1"/>
    <col min="5895" max="6146" width="9.140625" style="132"/>
    <col min="6147" max="6147" width="3.140625" style="132" customWidth="1"/>
    <col min="6148" max="6148" width="38.7109375" style="132" customWidth="1"/>
    <col min="6149" max="6149" width="18.28515625" style="132" customWidth="1"/>
    <col min="6150" max="6150" width="20" style="132" customWidth="1"/>
    <col min="6151" max="6402" width="9.140625" style="132"/>
    <col min="6403" max="6403" width="3.140625" style="132" customWidth="1"/>
    <col min="6404" max="6404" width="38.7109375" style="132" customWidth="1"/>
    <col min="6405" max="6405" width="18.28515625" style="132" customWidth="1"/>
    <col min="6406" max="6406" width="20" style="132" customWidth="1"/>
    <col min="6407" max="6658" width="9.140625" style="132"/>
    <col min="6659" max="6659" width="3.140625" style="132" customWidth="1"/>
    <col min="6660" max="6660" width="38.7109375" style="132" customWidth="1"/>
    <col min="6661" max="6661" width="18.28515625" style="132" customWidth="1"/>
    <col min="6662" max="6662" width="20" style="132" customWidth="1"/>
    <col min="6663" max="6914" width="9.140625" style="132"/>
    <col min="6915" max="6915" width="3.140625" style="132" customWidth="1"/>
    <col min="6916" max="6916" width="38.7109375" style="132" customWidth="1"/>
    <col min="6917" max="6917" width="18.28515625" style="132" customWidth="1"/>
    <col min="6918" max="6918" width="20" style="132" customWidth="1"/>
    <col min="6919" max="7170" width="9.140625" style="132"/>
    <col min="7171" max="7171" width="3.140625" style="132" customWidth="1"/>
    <col min="7172" max="7172" width="38.7109375" style="132" customWidth="1"/>
    <col min="7173" max="7173" width="18.28515625" style="132" customWidth="1"/>
    <col min="7174" max="7174" width="20" style="132" customWidth="1"/>
    <col min="7175" max="7426" width="9.140625" style="132"/>
    <col min="7427" max="7427" width="3.140625" style="132" customWidth="1"/>
    <col min="7428" max="7428" width="38.7109375" style="132" customWidth="1"/>
    <col min="7429" max="7429" width="18.28515625" style="132" customWidth="1"/>
    <col min="7430" max="7430" width="20" style="132" customWidth="1"/>
    <col min="7431" max="7682" width="9.140625" style="132"/>
    <col min="7683" max="7683" width="3.140625" style="132" customWidth="1"/>
    <col min="7684" max="7684" width="38.7109375" style="132" customWidth="1"/>
    <col min="7685" max="7685" width="18.28515625" style="132" customWidth="1"/>
    <col min="7686" max="7686" width="20" style="132" customWidth="1"/>
    <col min="7687" max="7938" width="9.140625" style="132"/>
    <col min="7939" max="7939" width="3.140625" style="132" customWidth="1"/>
    <col min="7940" max="7940" width="38.7109375" style="132" customWidth="1"/>
    <col min="7941" max="7941" width="18.28515625" style="132" customWidth="1"/>
    <col min="7942" max="7942" width="20" style="132" customWidth="1"/>
    <col min="7943" max="8194" width="9.140625" style="132"/>
    <col min="8195" max="8195" width="3.140625" style="132" customWidth="1"/>
    <col min="8196" max="8196" width="38.7109375" style="132" customWidth="1"/>
    <col min="8197" max="8197" width="18.28515625" style="132" customWidth="1"/>
    <col min="8198" max="8198" width="20" style="132" customWidth="1"/>
    <col min="8199" max="8450" width="9.140625" style="132"/>
    <col min="8451" max="8451" width="3.140625" style="132" customWidth="1"/>
    <col min="8452" max="8452" width="38.7109375" style="132" customWidth="1"/>
    <col min="8453" max="8453" width="18.28515625" style="132" customWidth="1"/>
    <col min="8454" max="8454" width="20" style="132" customWidth="1"/>
    <col min="8455" max="8706" width="9.140625" style="132"/>
    <col min="8707" max="8707" width="3.140625" style="132" customWidth="1"/>
    <col min="8708" max="8708" width="38.7109375" style="132" customWidth="1"/>
    <col min="8709" max="8709" width="18.28515625" style="132" customWidth="1"/>
    <col min="8710" max="8710" width="20" style="132" customWidth="1"/>
    <col min="8711" max="8962" width="9.140625" style="132"/>
    <col min="8963" max="8963" width="3.140625" style="132" customWidth="1"/>
    <col min="8964" max="8964" width="38.7109375" style="132" customWidth="1"/>
    <col min="8965" max="8965" width="18.28515625" style="132" customWidth="1"/>
    <col min="8966" max="8966" width="20" style="132" customWidth="1"/>
    <col min="8967" max="9218" width="9.140625" style="132"/>
    <col min="9219" max="9219" width="3.140625" style="132" customWidth="1"/>
    <col min="9220" max="9220" width="38.7109375" style="132" customWidth="1"/>
    <col min="9221" max="9221" width="18.28515625" style="132" customWidth="1"/>
    <col min="9222" max="9222" width="20" style="132" customWidth="1"/>
    <col min="9223" max="9474" width="9.140625" style="132"/>
    <col min="9475" max="9475" width="3.140625" style="132" customWidth="1"/>
    <col min="9476" max="9476" width="38.7109375" style="132" customWidth="1"/>
    <col min="9477" max="9477" width="18.28515625" style="132" customWidth="1"/>
    <col min="9478" max="9478" width="20" style="132" customWidth="1"/>
    <col min="9479" max="9730" width="9.140625" style="132"/>
    <col min="9731" max="9731" width="3.140625" style="132" customWidth="1"/>
    <col min="9732" max="9732" width="38.7109375" style="132" customWidth="1"/>
    <col min="9733" max="9733" width="18.28515625" style="132" customWidth="1"/>
    <col min="9734" max="9734" width="20" style="132" customWidth="1"/>
    <col min="9735" max="9986" width="9.140625" style="132"/>
    <col min="9987" max="9987" width="3.140625" style="132" customWidth="1"/>
    <col min="9988" max="9988" width="38.7109375" style="132" customWidth="1"/>
    <col min="9989" max="9989" width="18.28515625" style="132" customWidth="1"/>
    <col min="9990" max="9990" width="20" style="132" customWidth="1"/>
    <col min="9991" max="10242" width="9.140625" style="132"/>
    <col min="10243" max="10243" width="3.140625" style="132" customWidth="1"/>
    <col min="10244" max="10244" width="38.7109375" style="132" customWidth="1"/>
    <col min="10245" max="10245" width="18.28515625" style="132" customWidth="1"/>
    <col min="10246" max="10246" width="20" style="132" customWidth="1"/>
    <col min="10247" max="10498" width="9.140625" style="132"/>
    <col min="10499" max="10499" width="3.140625" style="132" customWidth="1"/>
    <col min="10500" max="10500" width="38.7109375" style="132" customWidth="1"/>
    <col min="10501" max="10501" width="18.28515625" style="132" customWidth="1"/>
    <col min="10502" max="10502" width="20" style="132" customWidth="1"/>
    <col min="10503" max="10754" width="9.140625" style="132"/>
    <col min="10755" max="10755" width="3.140625" style="132" customWidth="1"/>
    <col min="10756" max="10756" width="38.7109375" style="132" customWidth="1"/>
    <col min="10757" max="10757" width="18.28515625" style="132" customWidth="1"/>
    <col min="10758" max="10758" width="20" style="132" customWidth="1"/>
    <col min="10759" max="11010" width="9.140625" style="132"/>
    <col min="11011" max="11011" width="3.140625" style="132" customWidth="1"/>
    <col min="11012" max="11012" width="38.7109375" style="132" customWidth="1"/>
    <col min="11013" max="11013" width="18.28515625" style="132" customWidth="1"/>
    <col min="11014" max="11014" width="20" style="132" customWidth="1"/>
    <col min="11015" max="11266" width="9.140625" style="132"/>
    <col min="11267" max="11267" width="3.140625" style="132" customWidth="1"/>
    <col min="11268" max="11268" width="38.7109375" style="132" customWidth="1"/>
    <col min="11269" max="11269" width="18.28515625" style="132" customWidth="1"/>
    <col min="11270" max="11270" width="20" style="132" customWidth="1"/>
    <col min="11271" max="11522" width="9.140625" style="132"/>
    <col min="11523" max="11523" width="3.140625" style="132" customWidth="1"/>
    <col min="11524" max="11524" width="38.7109375" style="132" customWidth="1"/>
    <col min="11525" max="11525" width="18.28515625" style="132" customWidth="1"/>
    <col min="11526" max="11526" width="20" style="132" customWidth="1"/>
    <col min="11527" max="11778" width="9.140625" style="132"/>
    <col min="11779" max="11779" width="3.140625" style="132" customWidth="1"/>
    <col min="11780" max="11780" width="38.7109375" style="132" customWidth="1"/>
    <col min="11781" max="11781" width="18.28515625" style="132" customWidth="1"/>
    <col min="11782" max="11782" width="20" style="132" customWidth="1"/>
    <col min="11783" max="12034" width="9.140625" style="132"/>
    <col min="12035" max="12035" width="3.140625" style="132" customWidth="1"/>
    <col min="12036" max="12036" width="38.7109375" style="132" customWidth="1"/>
    <col min="12037" max="12037" width="18.28515625" style="132" customWidth="1"/>
    <col min="12038" max="12038" width="20" style="132" customWidth="1"/>
    <col min="12039" max="12290" width="9.140625" style="132"/>
    <col min="12291" max="12291" width="3.140625" style="132" customWidth="1"/>
    <col min="12292" max="12292" width="38.7109375" style="132" customWidth="1"/>
    <col min="12293" max="12293" width="18.28515625" style="132" customWidth="1"/>
    <col min="12294" max="12294" width="20" style="132" customWidth="1"/>
    <col min="12295" max="12546" width="9.140625" style="132"/>
    <col min="12547" max="12547" width="3.140625" style="132" customWidth="1"/>
    <col min="12548" max="12548" width="38.7109375" style="132" customWidth="1"/>
    <col min="12549" max="12549" width="18.28515625" style="132" customWidth="1"/>
    <col min="12550" max="12550" width="20" style="132" customWidth="1"/>
    <col min="12551" max="12802" width="9.140625" style="132"/>
    <col min="12803" max="12803" width="3.140625" style="132" customWidth="1"/>
    <col min="12804" max="12804" width="38.7109375" style="132" customWidth="1"/>
    <col min="12805" max="12805" width="18.28515625" style="132" customWidth="1"/>
    <col min="12806" max="12806" width="20" style="132" customWidth="1"/>
    <col min="12807" max="13058" width="9.140625" style="132"/>
    <col min="13059" max="13059" width="3.140625" style="132" customWidth="1"/>
    <col min="13060" max="13060" width="38.7109375" style="132" customWidth="1"/>
    <col min="13061" max="13061" width="18.28515625" style="132" customWidth="1"/>
    <col min="13062" max="13062" width="20" style="132" customWidth="1"/>
    <col min="13063" max="13314" width="9.140625" style="132"/>
    <col min="13315" max="13315" width="3.140625" style="132" customWidth="1"/>
    <col min="13316" max="13316" width="38.7109375" style="132" customWidth="1"/>
    <col min="13317" max="13317" width="18.28515625" style="132" customWidth="1"/>
    <col min="13318" max="13318" width="20" style="132" customWidth="1"/>
    <col min="13319" max="13570" width="9.140625" style="132"/>
    <col min="13571" max="13571" width="3.140625" style="132" customWidth="1"/>
    <col min="13572" max="13572" width="38.7109375" style="132" customWidth="1"/>
    <col min="13573" max="13573" width="18.28515625" style="132" customWidth="1"/>
    <col min="13574" max="13574" width="20" style="132" customWidth="1"/>
    <col min="13575" max="13826" width="9.140625" style="132"/>
    <col min="13827" max="13827" width="3.140625" style="132" customWidth="1"/>
    <col min="13828" max="13828" width="38.7109375" style="132" customWidth="1"/>
    <col min="13829" max="13829" width="18.28515625" style="132" customWidth="1"/>
    <col min="13830" max="13830" width="20" style="132" customWidth="1"/>
    <col min="13831" max="14082" width="9.140625" style="132"/>
    <col min="14083" max="14083" width="3.140625" style="132" customWidth="1"/>
    <col min="14084" max="14084" width="38.7109375" style="132" customWidth="1"/>
    <col min="14085" max="14085" width="18.28515625" style="132" customWidth="1"/>
    <col min="14086" max="14086" width="20" style="132" customWidth="1"/>
    <col min="14087" max="14338" width="9.140625" style="132"/>
    <col min="14339" max="14339" width="3.140625" style="132" customWidth="1"/>
    <col min="14340" max="14340" width="38.7109375" style="132" customWidth="1"/>
    <col min="14341" max="14341" width="18.28515625" style="132" customWidth="1"/>
    <col min="14342" max="14342" width="20" style="132" customWidth="1"/>
    <col min="14343" max="14594" width="9.140625" style="132"/>
    <col min="14595" max="14595" width="3.140625" style="132" customWidth="1"/>
    <col min="14596" max="14596" width="38.7109375" style="132" customWidth="1"/>
    <col min="14597" max="14597" width="18.28515625" style="132" customWidth="1"/>
    <col min="14598" max="14598" width="20" style="132" customWidth="1"/>
    <col min="14599" max="14850" width="9.140625" style="132"/>
    <col min="14851" max="14851" width="3.140625" style="132" customWidth="1"/>
    <col min="14852" max="14852" width="38.7109375" style="132" customWidth="1"/>
    <col min="14853" max="14853" width="18.28515625" style="132" customWidth="1"/>
    <col min="14854" max="14854" width="20" style="132" customWidth="1"/>
    <col min="14855" max="15106" width="9.140625" style="132"/>
    <col min="15107" max="15107" width="3.140625" style="132" customWidth="1"/>
    <col min="15108" max="15108" width="38.7109375" style="132" customWidth="1"/>
    <col min="15109" max="15109" width="18.28515625" style="132" customWidth="1"/>
    <col min="15110" max="15110" width="20" style="132" customWidth="1"/>
    <col min="15111" max="15362" width="9.140625" style="132"/>
    <col min="15363" max="15363" width="3.140625" style="132" customWidth="1"/>
    <col min="15364" max="15364" width="38.7109375" style="132" customWidth="1"/>
    <col min="15365" max="15365" width="18.28515625" style="132" customWidth="1"/>
    <col min="15366" max="15366" width="20" style="132" customWidth="1"/>
    <col min="15367" max="15618" width="9.140625" style="132"/>
    <col min="15619" max="15619" width="3.140625" style="132" customWidth="1"/>
    <col min="15620" max="15620" width="38.7109375" style="132" customWidth="1"/>
    <col min="15621" max="15621" width="18.28515625" style="132" customWidth="1"/>
    <col min="15622" max="15622" width="20" style="132" customWidth="1"/>
    <col min="15623" max="15874" width="9.140625" style="132"/>
    <col min="15875" max="15875" width="3.140625" style="132" customWidth="1"/>
    <col min="15876" max="15876" width="38.7109375" style="132" customWidth="1"/>
    <col min="15877" max="15877" width="18.28515625" style="132" customWidth="1"/>
    <col min="15878" max="15878" width="20" style="132" customWidth="1"/>
    <col min="15879" max="16130" width="9.140625" style="132"/>
    <col min="16131" max="16131" width="3.140625" style="132" customWidth="1"/>
    <col min="16132" max="16132" width="38.7109375" style="132" customWidth="1"/>
    <col min="16133" max="16133" width="18.28515625" style="132" customWidth="1"/>
    <col min="16134" max="16134" width="20" style="132" customWidth="1"/>
    <col min="16135" max="16384" width="9.140625" style="132"/>
  </cols>
  <sheetData>
    <row r="1" spans="1:10" ht="15" customHeight="1">
      <c r="I1" s="153" t="s">
        <v>131</v>
      </c>
    </row>
    <row r="2" spans="1:10" ht="46.5" customHeight="1">
      <c r="A2" s="135"/>
      <c r="B2" s="135"/>
      <c r="C2" s="135"/>
      <c r="D2" s="135"/>
      <c r="E2" s="300"/>
      <c r="F2" s="300"/>
      <c r="G2" s="137"/>
      <c r="H2" s="274" t="s">
        <v>190</v>
      </c>
      <c r="I2" s="275"/>
      <c r="J2" s="249"/>
    </row>
    <row r="3" spans="1:10" ht="14.25" customHeight="1">
      <c r="A3" s="135"/>
      <c r="B3" s="135"/>
      <c r="C3" s="135"/>
      <c r="D3" s="135"/>
      <c r="E3" s="250"/>
      <c r="F3" s="250"/>
      <c r="G3" s="137"/>
      <c r="H3" s="310" t="s">
        <v>133</v>
      </c>
      <c r="I3" s="314"/>
    </row>
    <row r="4" spans="1:10" ht="14.25" customHeight="1">
      <c r="A4" s="135"/>
      <c r="B4" s="135"/>
      <c r="C4" s="135"/>
      <c r="D4" s="135"/>
      <c r="E4" s="250"/>
      <c r="F4" s="250"/>
      <c r="G4" s="137"/>
      <c r="H4" s="250"/>
      <c r="I4" s="242"/>
    </row>
    <row r="5" spans="1:10" ht="39" customHeight="1">
      <c r="A5" s="306" t="s">
        <v>206</v>
      </c>
      <c r="B5" s="306"/>
      <c r="C5" s="306"/>
      <c r="D5" s="306"/>
      <c r="E5" s="306"/>
      <c r="F5" s="306"/>
      <c r="G5" s="306"/>
      <c r="H5" s="306"/>
      <c r="I5" s="306"/>
    </row>
    <row r="6" spans="1:10" ht="26.25" customHeight="1">
      <c r="A6" s="140"/>
      <c r="B6" s="140"/>
      <c r="C6" s="140"/>
      <c r="D6" s="140"/>
      <c r="E6" s="141"/>
      <c r="F6" s="141"/>
      <c r="G6" s="142"/>
      <c r="H6" s="137"/>
      <c r="I6" s="137"/>
    </row>
    <row r="7" spans="1:10" ht="36" customHeight="1">
      <c r="A7" s="322" t="s">
        <v>122</v>
      </c>
      <c r="B7" s="322" t="s">
        <v>123</v>
      </c>
      <c r="C7" s="319" t="s">
        <v>124</v>
      </c>
      <c r="D7" s="320"/>
      <c r="E7" s="321"/>
      <c r="F7" s="324" t="s">
        <v>125</v>
      </c>
      <c r="G7" s="322" t="s">
        <v>126</v>
      </c>
      <c r="H7" s="315" t="s">
        <v>127</v>
      </c>
      <c r="I7" s="316"/>
    </row>
    <row r="8" spans="1:10" ht="39" customHeight="1">
      <c r="A8" s="323"/>
      <c r="B8" s="323"/>
      <c r="C8" s="243" t="s">
        <v>143</v>
      </c>
      <c r="D8" s="243" t="s">
        <v>144</v>
      </c>
      <c r="E8" s="243" t="s">
        <v>141</v>
      </c>
      <c r="F8" s="323"/>
      <c r="G8" s="323"/>
      <c r="H8" s="317"/>
      <c r="I8" s="318"/>
    </row>
    <row r="9" spans="1:10" ht="16.5" customHeight="1">
      <c r="A9" s="139">
        <v>1</v>
      </c>
      <c r="B9" s="139">
        <v>2</v>
      </c>
      <c r="C9" s="139">
        <v>3</v>
      </c>
      <c r="D9" s="139">
        <v>4</v>
      </c>
      <c r="E9" s="139">
        <v>5</v>
      </c>
      <c r="F9" s="139">
        <v>6</v>
      </c>
      <c r="G9" s="251">
        <v>7</v>
      </c>
      <c r="H9" s="312">
        <v>8</v>
      </c>
      <c r="I9" s="312"/>
    </row>
    <row r="10" spans="1:10" ht="20.100000000000001" customHeight="1">
      <c r="A10" s="244"/>
      <c r="B10" s="244" t="s">
        <v>145</v>
      </c>
      <c r="C10" s="246">
        <v>0</v>
      </c>
      <c r="D10" s="246">
        <v>0</v>
      </c>
      <c r="E10" s="245">
        <v>0</v>
      </c>
      <c r="F10" s="244" t="s">
        <v>145</v>
      </c>
      <c r="G10" s="244" t="s">
        <v>145</v>
      </c>
      <c r="H10" s="313" t="s">
        <v>145</v>
      </c>
      <c r="I10" s="313"/>
    </row>
    <row r="11" spans="1:10" ht="20.100000000000001" customHeight="1">
      <c r="A11" s="243"/>
      <c r="B11" s="243" t="s">
        <v>89</v>
      </c>
      <c r="C11" s="246">
        <v>0</v>
      </c>
      <c r="D11" s="246">
        <v>0</v>
      </c>
      <c r="E11" s="245">
        <v>0</v>
      </c>
      <c r="F11" s="244" t="s">
        <v>145</v>
      </c>
      <c r="G11" s="244" t="s">
        <v>145</v>
      </c>
      <c r="H11" s="313" t="s">
        <v>145</v>
      </c>
      <c r="I11" s="313"/>
    </row>
    <row r="12" spans="1:10" ht="13.5" customHeight="1">
      <c r="A12" s="141"/>
      <c r="B12" s="256"/>
      <c r="C12" s="256"/>
      <c r="D12" s="256"/>
      <c r="E12" s="257"/>
      <c r="F12" s="257"/>
      <c r="G12" s="138"/>
    </row>
  </sheetData>
  <mergeCells count="13">
    <mergeCell ref="A5:I5"/>
    <mergeCell ref="H2:I2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5'!Заголовки_для_печати</vt:lpstr>
      <vt:lpstr>'Приложение 7'!Заголовки_для_печати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Пользователь Windows</cp:lastModifiedBy>
  <cp:lastPrinted>2019-12-24T05:05:33Z</cp:lastPrinted>
  <dcterms:created xsi:type="dcterms:W3CDTF">2015-10-23T06:56:22Z</dcterms:created>
  <dcterms:modified xsi:type="dcterms:W3CDTF">2019-12-24T05:07:05Z</dcterms:modified>
</cp:coreProperties>
</file>